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8640" windowHeight="10545"/>
  </bookViews>
  <sheets>
    <sheet name="Assay" sheetId="1" r:id="rId1"/>
  </sheets>
  <definedNames>
    <definedName name="_xlnm.Print_Area" localSheetId="0">Assay!$A$1:$O$63</definedName>
  </definedNames>
  <calcPr calcId="125725"/>
</workbook>
</file>

<file path=xl/calcChain.xml><?xml version="1.0" encoding="utf-8"?>
<calcChain xmlns="http://schemas.openxmlformats.org/spreadsheetml/2006/main">
  <c r="C25" i="1"/>
  <c r="D25" s="1"/>
  <c r="E25" s="1"/>
  <c r="F25" s="1"/>
  <c r="G25" s="1"/>
  <c r="H25" s="1"/>
  <c r="J29"/>
  <c r="C27"/>
  <c r="D27" s="1"/>
  <c r="E27" s="1"/>
  <c r="F27" s="1"/>
  <c r="G27" s="1"/>
  <c r="H27" s="1"/>
  <c r="D13"/>
  <c r="G29"/>
  <c r="H29"/>
  <c r="I29"/>
  <c r="D29"/>
  <c r="E29"/>
  <c r="F29"/>
  <c r="K29"/>
  <c r="M29"/>
  <c r="K27" l="1"/>
  <c r="I27"/>
  <c r="J27" s="1"/>
  <c r="M27" s="1"/>
  <c r="I25"/>
  <c r="J25" s="1"/>
  <c r="M25" s="1"/>
  <c r="K25"/>
</calcChain>
</file>

<file path=xl/sharedStrings.xml><?xml version="1.0" encoding="utf-8"?>
<sst xmlns="http://schemas.openxmlformats.org/spreadsheetml/2006/main" count="105" uniqueCount="99">
  <si>
    <t>SPR CRUDE OIL COMPREHENSIVE ANALYSIS</t>
  </si>
  <si>
    <t xml:space="preserve"> Sample ID  </t>
  </si>
  <si>
    <t xml:space="preserve"> </t>
  </si>
  <si>
    <t xml:space="preserve">            Ni, ppm</t>
  </si>
  <si>
    <t xml:space="preserve">            RVP, psi @ 100° F</t>
  </si>
  <si>
    <t xml:space="preserve"> API Gravity</t>
  </si>
  <si>
    <t xml:space="preserve">            V, ppm</t>
  </si>
  <si>
    <t xml:space="preserve">            Acid number, mg KOH/g</t>
  </si>
  <si>
    <t xml:space="preserve">            Fe, ppm</t>
  </si>
  <si>
    <t xml:space="preserve">            Mercaptan Sulfur, ppm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</si>
  <si>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</si>
  <si>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</si>
  <si>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            Org. Cl, ppm</t>
  </si>
  <si>
    <t xml:space="preserve">            Viscosity:  77° F </t>
  </si>
  <si>
    <t>cSt</t>
  </si>
  <si>
    <t xml:space="preserve">       100° F</t>
  </si>
  <si>
    <t>Fraction</t>
  </si>
  <si>
    <t>Gas</t>
  </si>
  <si>
    <t>Residuum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</si>
  <si>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</si>
  <si>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</si>
  <si>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</si>
  <si>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</si>
  <si>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</si>
  <si>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</si>
  <si>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</si>
  <si>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</si>
  <si>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</si>
  <si>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</si>
  <si>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</si>
  <si>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</si>
  <si>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</si>
  <si>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</si>
  <si>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1050° F</t>
  </si>
  <si>
    <t>650° F+</t>
  </si>
  <si>
    <t>1050° F+</t>
  </si>
  <si>
    <t>Vol. %</t>
  </si>
  <si>
    <t>Vol. Sum %</t>
  </si>
  <si>
    <t>API Gravity</t>
  </si>
  <si>
    <t>Mercaptan Sulfur, ppm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</si>
  <si>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</si>
  <si>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Organic Cl, ppm</t>
  </si>
  <si>
    <t>Acid Number, mg KOH/g</t>
  </si>
  <si>
    <t>Naphthalenes, Vol. %</t>
  </si>
  <si>
    <t>Smoke point, mm</t>
  </si>
  <si>
    <t>Viscosity, cSt</t>
  </si>
  <si>
    <t xml:space="preserve">  77° F</t>
  </si>
  <si>
    <t>100° F</t>
  </si>
  <si>
    <t>130° F</t>
  </si>
  <si>
    <t>180° F</t>
  </si>
  <si>
    <t>210° F</t>
  </si>
  <si>
    <t>Ni, ppm</t>
  </si>
  <si>
    <t>V, ppm</t>
  </si>
  <si>
    <t>Fe, ppm</t>
  </si>
  <si>
    <t>Cu, ppm</t>
  </si>
  <si>
    <t>Crude</t>
  </si>
  <si>
    <t>850°  -</t>
  </si>
  <si>
    <t>850° F</t>
  </si>
  <si>
    <t>UOP "K" Factor</t>
  </si>
  <si>
    <t>Aromatics, Vol. %</t>
  </si>
  <si>
    <t xml:space="preserve">Sample No.  </t>
  </si>
  <si>
    <t xml:space="preserve">              Date collected    </t>
  </si>
  <si>
    <t>Refractive Index, 60° C</t>
  </si>
  <si>
    <t xml:space="preserve">275° F </t>
  </si>
  <si>
    <t xml:space="preserve"> Laboratory No.</t>
  </si>
  <si>
    <t>Relative Density, 60/60° F</t>
  </si>
  <si>
    <t xml:space="preserve"> Relative Density, 60/60° F</t>
  </si>
  <si>
    <t>b9</t>
  </si>
  <si>
    <t>o62</t>
  </si>
  <si>
    <t>Sediment by Extraction, mass %</t>
  </si>
  <si>
    <t>Water, mass %</t>
  </si>
  <si>
    <t>Salt, mass %</t>
  </si>
  <si>
    <t xml:space="preserve"> Sulfur, mass %</t>
  </si>
  <si>
    <t xml:space="preserve"> Nitrogen, mass %</t>
  </si>
  <si>
    <t xml:space="preserve"> Micro Car. Res., mass %</t>
  </si>
  <si>
    <t xml:space="preserve"> Wax, mass %</t>
  </si>
  <si>
    <t xml:space="preserve">   Asphaltenes, mass %</t>
  </si>
  <si>
    <t>mass %</t>
  </si>
  <si>
    <t>mass Sum  %</t>
  </si>
  <si>
    <t>Sulfur, mass %</t>
  </si>
  <si>
    <t>Wax, mass %</t>
  </si>
  <si>
    <t>Hydrogen, mass %</t>
  </si>
  <si>
    <t>Carbon, mass %</t>
  </si>
  <si>
    <t>Nitrogen, mass %</t>
  </si>
  <si>
    <t>Micro Car. Res., mass %</t>
  </si>
  <si>
    <t>Asphaltenes, mass %</t>
  </si>
  <si>
    <t>none</t>
  </si>
  <si>
    <t xml:space="preserve"> Pour Point, °C</t>
  </si>
  <si>
    <t>Aniline Point, ° C</t>
  </si>
  <si>
    <t>Freezing Point, °C</t>
  </si>
  <si>
    <t>Cloud Point, °C</t>
  </si>
  <si>
    <t>Pour Point, °C</t>
  </si>
  <si>
    <t>Cetane Index</t>
  </si>
  <si>
    <t>Research Octane Number</t>
  </si>
  <si>
    <t>Motor Octane Number</t>
  </si>
  <si>
    <t xml:space="preserve">            UOP "K" Factor</t>
  </si>
  <si>
    <t xml:space="preserve">Date reported   </t>
  </si>
  <si>
    <t>&lt;0.01</t>
  </si>
  <si>
    <t>Bayou Choctaw, Sweet</t>
  </si>
</sst>
</file>

<file path=xl/styles.xml><?xml version="1.0" encoding="utf-8"?>
<styleSheet xmlns="http://schemas.openxmlformats.org/spreadsheetml/2006/main">
  <numFmts count="14">
    <numFmt numFmtId="164" formatCode="0.0000"/>
    <numFmt numFmtId="165" formatCode="0.0"/>
    <numFmt numFmtId="166" formatCode="0.000"/>
    <numFmt numFmtId="167" formatCode="0.0%"/>
    <numFmt numFmtId="168" formatCode="[&lt;0.01]0.0000;[&lt;0.1]0.000;General"/>
    <numFmt numFmtId="169" formatCode="[&lt;0.1]0.0000;[&lt;1]0.000;General"/>
    <numFmt numFmtId="170" formatCode="[&lt;10]0.00;[&lt;100]0.0;General"/>
    <numFmt numFmtId="171" formatCode="[&lt;10]0.000;[&lt;100]0.00;General"/>
    <numFmt numFmtId="172" formatCode="[&lt;1]0.0000;[&lt;10]0.000;General"/>
    <numFmt numFmtId="173" formatCode="[&lt;100]0.00;[&lt;1000]0.0;0"/>
    <numFmt numFmtId="174" formatCode="[&lt;1]0.00;0.0;General"/>
    <numFmt numFmtId="175" formatCode="[&lt;1]0.000;[&lt;10]0.00;0.0"/>
    <numFmt numFmtId="176" formatCode="[&lt;1]0.00;[&lt;20]0.0;General"/>
    <numFmt numFmtId="177" formatCode="&quot;&quot;;&quot;&quot;;&quot;&quot;;&quot;&quot;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9" xfId="0" applyBorder="1"/>
    <xf numFmtId="0" fontId="0" fillId="0" borderId="10" xfId="0" applyBorder="1" applyAlignment="1">
      <alignment vertical="center"/>
    </xf>
    <xf numFmtId="0" fontId="1" fillId="0" borderId="7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Continuous"/>
    </xf>
    <xf numFmtId="2" fontId="0" fillId="0" borderId="1" xfId="0" applyNumberFormat="1" applyBorder="1" applyAlignment="1" applyProtection="1">
      <alignment horizontal="centerContinuous" vertical="center"/>
      <protection locked="0"/>
    </xf>
    <xf numFmtId="165" fontId="0" fillId="0" borderId="1" xfId="0" applyNumberFormat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Continuous" vertical="center"/>
    </xf>
    <xf numFmtId="1" fontId="0" fillId="2" borderId="12" xfId="0" applyNumberFormat="1" applyFill="1" applyBorder="1" applyAlignment="1" applyProtection="1">
      <alignment horizontal="centerContinuous" vertical="center"/>
      <protection locked="0"/>
    </xf>
    <xf numFmtId="0" fontId="0" fillId="2" borderId="12" xfId="0" applyFill="1" applyBorder="1" applyAlignment="1" applyProtection="1">
      <alignment horizontal="centerContinuous" vertical="center"/>
      <protection locked="0"/>
    </xf>
    <xf numFmtId="1" fontId="0" fillId="2" borderId="1" xfId="0" applyNumberFormat="1" applyFill="1" applyBorder="1" applyAlignment="1">
      <alignment horizontal="centerContinuous" vertical="center"/>
    </xf>
    <xf numFmtId="1" fontId="0" fillId="0" borderId="1" xfId="0" applyNumberFormat="1" applyBorder="1" applyAlignment="1" applyProtection="1">
      <alignment horizontal="centerContinuous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Continuous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0" borderId="12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13" xfId="0" applyNumberForma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21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12" xfId="0" applyNumberForma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Continuous" vertical="center"/>
    </xf>
    <xf numFmtId="169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Continuous" vertical="center"/>
    </xf>
    <xf numFmtId="169" fontId="0" fillId="0" borderId="12" xfId="0" applyNumberFormat="1" applyBorder="1" applyAlignment="1" applyProtection="1">
      <alignment horizontal="center" vertical="center"/>
      <protection locked="0"/>
    </xf>
    <xf numFmtId="169" fontId="0" fillId="0" borderId="12" xfId="0" applyNumberFormat="1" applyFill="1" applyBorder="1" applyAlignment="1" applyProtection="1">
      <alignment horizontal="center" vertical="center"/>
      <protection locked="0"/>
    </xf>
    <xf numFmtId="170" fontId="0" fillId="0" borderId="1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Continuous" vertical="center"/>
      <protection locked="0"/>
    </xf>
    <xf numFmtId="170" fontId="0" fillId="0" borderId="1" xfId="0" applyNumberFormat="1" applyBorder="1" applyAlignment="1" applyProtection="1">
      <alignment horizontal="centerContinuous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Continuous" vertical="center"/>
      <protection locked="0"/>
    </xf>
    <xf numFmtId="165" fontId="0" fillId="2" borderId="1" xfId="0" applyNumberFormat="1" applyFill="1" applyBorder="1" applyAlignment="1">
      <alignment horizontal="centerContinuous" vertical="center"/>
    </xf>
    <xf numFmtId="172" fontId="0" fillId="0" borderId="12" xfId="0" applyNumberFormat="1" applyBorder="1" applyAlignment="1" applyProtection="1">
      <alignment horizontal="center" vertical="center"/>
      <protection locked="0"/>
    </xf>
    <xf numFmtId="171" fontId="0" fillId="0" borderId="12" xfId="0" applyNumberFormat="1" applyBorder="1" applyAlignment="1" applyProtection="1">
      <alignment horizontal="center" vertical="center"/>
      <protection locked="0"/>
    </xf>
    <xf numFmtId="173" fontId="0" fillId="0" borderId="12" xfId="0" applyNumberFormat="1" applyBorder="1" applyAlignment="1" applyProtection="1">
      <alignment horizontal="center" vertical="center"/>
      <protection locked="0"/>
    </xf>
    <xf numFmtId="169" fontId="0" fillId="0" borderId="18" xfId="0" applyNumberFormat="1" applyBorder="1" applyAlignment="1" applyProtection="1">
      <alignment horizontal="center" vertical="center"/>
      <protection locked="0"/>
    </xf>
    <xf numFmtId="175" fontId="0" fillId="0" borderId="12" xfId="0" applyNumberFormat="1" applyBorder="1" applyAlignment="1" applyProtection="1">
      <alignment horizontal="center" vertical="center"/>
      <protection locked="0"/>
    </xf>
    <xf numFmtId="175" fontId="0" fillId="0" borderId="1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Continuous" vertical="center"/>
    </xf>
    <xf numFmtId="165" fontId="0" fillId="0" borderId="20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0" fillId="0" borderId="16" xfId="0" applyBorder="1" applyAlignment="1">
      <alignment horizontal="centerContinuous" vertical="center"/>
    </xf>
    <xf numFmtId="0" fontId="0" fillId="0" borderId="17" xfId="0" applyBorder="1"/>
    <xf numFmtId="1" fontId="0" fillId="0" borderId="14" xfId="0" applyNumberFormat="1" applyBorder="1" applyAlignment="1" applyProtection="1">
      <alignment horizontal="center" vertical="center"/>
      <protection locked="0"/>
    </xf>
    <xf numFmtId="17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Continuous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>
      <alignment vertical="center"/>
    </xf>
    <xf numFmtId="177" fontId="0" fillId="0" borderId="0" xfId="0" applyNumberFormat="1"/>
    <xf numFmtId="0" fontId="2" fillId="0" borderId="0" xfId="0" applyFont="1"/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167" fontId="0" fillId="0" borderId="0" xfId="0" applyNumberFormat="1"/>
    <xf numFmtId="165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74" fontId="0" fillId="0" borderId="13" xfId="0" applyNumberFormat="1" applyBorder="1" applyAlignment="1" applyProtection="1">
      <alignment horizontal="center" vertical="center"/>
      <protection locked="0"/>
    </xf>
    <xf numFmtId="174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174" fontId="0" fillId="0" borderId="13" xfId="0" applyNumberFormat="1" applyFill="1" applyBorder="1" applyAlignment="1">
      <alignment horizontal="center" vertical="center"/>
    </xf>
    <xf numFmtId="174" fontId="0" fillId="0" borderId="21" xfId="0" applyNumberFormat="1" applyFill="1" applyBorder="1" applyAlignment="1">
      <alignment horizontal="center" vertical="center"/>
    </xf>
    <xf numFmtId="173" fontId="0" fillId="0" borderId="13" xfId="0" applyNumberFormat="1" applyBorder="1" applyAlignment="1" applyProtection="1">
      <alignment horizontal="center" vertical="center"/>
      <protection locked="0"/>
    </xf>
    <xf numFmtId="173" fontId="0" fillId="0" borderId="21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170" fontId="0" fillId="0" borderId="13" xfId="0" applyNumberFormat="1" applyFill="1" applyBorder="1" applyAlignment="1" applyProtection="1">
      <alignment horizontal="center" vertical="center"/>
      <protection locked="0"/>
    </xf>
    <xf numFmtId="170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13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13" xfId="0" applyNumberFormat="1" applyFill="1" applyBorder="1" applyAlignment="1" applyProtection="1">
      <alignment horizontal="center" vertical="center"/>
      <protection locked="0"/>
    </xf>
    <xf numFmtId="169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73" fontId="0" fillId="0" borderId="14" xfId="0" applyNumberFormat="1" applyBorder="1" applyAlignment="1" applyProtection="1">
      <alignment horizontal="center" vertical="center"/>
      <protection locked="0"/>
    </xf>
    <xf numFmtId="175" fontId="0" fillId="0" borderId="13" xfId="0" applyNumberFormat="1" applyFill="1" applyBorder="1" applyAlignment="1" applyProtection="1">
      <alignment horizontal="center" vertical="center"/>
      <protection locked="0"/>
    </xf>
    <xf numFmtId="175" fontId="0" fillId="0" borderId="21" xfId="0" applyNumberFormat="1" applyFill="1" applyBorder="1" applyAlignment="1" applyProtection="1">
      <alignment horizontal="center" vertical="center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3" fontId="0" fillId="0" borderId="13" xfId="0" applyNumberFormat="1" applyFill="1" applyBorder="1" applyAlignment="1" applyProtection="1">
      <alignment horizontal="center" vertical="center"/>
      <protection locked="0"/>
    </xf>
    <xf numFmtId="173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169" fontId="0" fillId="0" borderId="13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0"/>
  <sheetViews>
    <sheetView tabSelected="1" workbookViewId="0"/>
  </sheetViews>
  <sheetFormatPr defaultRowHeight="12.75"/>
  <cols>
    <col min="1" max="1" width="0.85546875" customWidth="1"/>
    <col min="2" max="2" width="14.42578125" customWidth="1"/>
    <col min="3" max="10" width="10.7109375" customWidth="1"/>
    <col min="11" max="11" width="6.7109375" customWidth="1"/>
    <col min="12" max="12" width="4.7109375" customWidth="1"/>
    <col min="13" max="13" width="6.7109375" customWidth="1"/>
    <col min="14" max="14" width="4.85546875" customWidth="1"/>
    <col min="15" max="15" width="0.85546875" customWidth="1"/>
  </cols>
  <sheetData>
    <row r="1" spans="1:21" ht="18">
      <c r="A1" s="117" t="s">
        <v>67</v>
      </c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1"/>
    </row>
    <row r="2" spans="1:21" ht="14.1" customHeight="1">
      <c r="A2" s="118" t="s">
        <v>68</v>
      </c>
      <c r="J2" s="3"/>
      <c r="K2" s="3"/>
      <c r="L2" s="3"/>
      <c r="M2" s="3"/>
      <c r="N2" s="3"/>
      <c r="O2" s="1"/>
    </row>
    <row r="3" spans="1:21" ht="14.1" customHeight="1">
      <c r="J3" s="3"/>
      <c r="K3" s="3"/>
      <c r="L3" s="3"/>
      <c r="M3" s="3"/>
      <c r="N3" s="3"/>
      <c r="O3" s="1"/>
    </row>
    <row r="4" spans="1:21" ht="14.1" customHeight="1">
      <c r="B4" s="3" t="s">
        <v>1</v>
      </c>
      <c r="C4" s="130" t="s">
        <v>98</v>
      </c>
      <c r="D4" s="35"/>
      <c r="E4" s="35"/>
      <c r="F4" s="35"/>
      <c r="G4" s="67"/>
      <c r="I4" s="68" t="s">
        <v>60</v>
      </c>
      <c r="J4" s="73"/>
      <c r="K4" s="67"/>
      <c r="L4" s="4"/>
      <c r="M4" s="4"/>
      <c r="N4" s="4"/>
    </row>
    <row r="5" spans="1:21" ht="14.1" customHeight="1">
      <c r="A5" t="s">
        <v>2</v>
      </c>
      <c r="B5" s="3" t="s">
        <v>2</v>
      </c>
      <c r="C5" s="3"/>
      <c r="D5" s="3"/>
      <c r="E5" s="3"/>
      <c r="F5" s="3"/>
      <c r="G5" s="3"/>
      <c r="H5" s="3"/>
      <c r="I5" s="3"/>
      <c r="K5" s="3"/>
      <c r="L5" s="3"/>
      <c r="M5" s="3"/>
      <c r="N5" s="3"/>
    </row>
    <row r="6" spans="1:21" ht="14.1" customHeight="1">
      <c r="B6" s="3" t="s">
        <v>64</v>
      </c>
      <c r="C6" s="36" t="s">
        <v>86</v>
      </c>
      <c r="D6" s="36"/>
      <c r="F6" s="2" t="s">
        <v>61</v>
      </c>
      <c r="G6" s="2"/>
      <c r="H6" s="60"/>
      <c r="J6" s="2"/>
      <c r="K6" s="2"/>
      <c r="L6" s="126" t="s">
        <v>96</v>
      </c>
      <c r="M6" s="59">
        <v>40291</v>
      </c>
      <c r="N6" s="36"/>
    </row>
    <row r="7" spans="1:21" ht="14.1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1" ht="6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9"/>
    </row>
    <row r="9" spans="1:21" ht="15.95" customHeight="1">
      <c r="A9" s="21"/>
      <c r="C9" s="62" t="s">
        <v>69</v>
      </c>
      <c r="D9" s="84">
        <v>4.0000000000000001E-3</v>
      </c>
      <c r="E9" s="18" t="s">
        <v>2</v>
      </c>
      <c r="F9" s="63" t="s">
        <v>55</v>
      </c>
      <c r="G9" s="18"/>
      <c r="H9" s="62"/>
      <c r="I9" s="62" t="s">
        <v>70</v>
      </c>
      <c r="J9" s="101">
        <v>2.9000000000000001E-2</v>
      </c>
      <c r="K9" s="120"/>
      <c r="L9" s="121" t="s">
        <v>71</v>
      </c>
      <c r="M9" s="82">
        <v>8.3000000000000001E-3</v>
      </c>
      <c r="N9" s="64"/>
      <c r="O9" s="28"/>
    </row>
    <row r="10" spans="1:21" ht="6" customHeight="1">
      <c r="A10" s="2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0"/>
    </row>
    <row r="11" spans="1:21" ht="8.1" customHeight="1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8"/>
    </row>
    <row r="12" spans="1:21" ht="18" customHeight="1">
      <c r="A12" s="23"/>
      <c r="B12" s="5" t="s">
        <v>66</v>
      </c>
      <c r="C12" s="5"/>
      <c r="D12" s="113">
        <v>0.8518</v>
      </c>
      <c r="E12" s="5" t="s">
        <v>3</v>
      </c>
      <c r="F12" s="5"/>
      <c r="G12" s="87">
        <v>5.673</v>
      </c>
      <c r="H12" s="5"/>
      <c r="I12" s="5" t="s">
        <v>4</v>
      </c>
      <c r="J12" s="5"/>
      <c r="K12" s="5"/>
      <c r="L12" s="5"/>
      <c r="M12" s="51">
        <v>5.04</v>
      </c>
      <c r="N12" s="51"/>
      <c r="O12" s="28"/>
    </row>
    <row r="13" spans="1:21" ht="18" customHeight="1">
      <c r="A13" s="23"/>
      <c r="B13" s="5" t="s">
        <v>5</v>
      </c>
      <c r="C13" s="5"/>
      <c r="D13" s="41">
        <f>IF(ISNUMBER(D12),(141.5/D12)-(131.5)," ")</f>
        <v>34.61880723174454</v>
      </c>
      <c r="E13" s="5" t="s">
        <v>6</v>
      </c>
      <c r="F13" s="5"/>
      <c r="G13" s="87">
        <v>5.1829999999999998</v>
      </c>
      <c r="H13" s="5"/>
      <c r="I13" s="5" t="s">
        <v>7</v>
      </c>
      <c r="J13" s="5"/>
      <c r="K13" s="5"/>
      <c r="L13" s="5"/>
      <c r="M13" s="114">
        <v>0.24</v>
      </c>
      <c r="N13" s="51"/>
      <c r="O13" s="28"/>
      <c r="S13" s="127"/>
      <c r="U13" s="128"/>
    </row>
    <row r="14" spans="1:21" ht="18" customHeight="1">
      <c r="A14" s="23"/>
      <c r="B14" s="5" t="s">
        <v>72</v>
      </c>
      <c r="C14" s="5"/>
      <c r="D14" s="100">
        <v>0.41399999999999998</v>
      </c>
      <c r="E14" s="5" t="s">
        <v>8</v>
      </c>
      <c r="F14" s="5"/>
      <c r="G14" s="129">
        <v>1.7</v>
      </c>
      <c r="H14" s="61"/>
      <c r="I14" s="61" t="s">
        <v>9</v>
      </c>
      <c r="J14" s="5"/>
      <c r="K14" s="5"/>
      <c r="L14" s="5"/>
      <c r="M14" s="57">
        <v>19.5</v>
      </c>
      <c r="N14" s="52"/>
      <c r="O14" s="28"/>
      <c r="P14" s="119"/>
      <c r="S14" s="127"/>
      <c r="U14" s="128"/>
    </row>
    <row r="15" spans="1:21" ht="18" customHeight="1">
      <c r="A15" s="23"/>
      <c r="B15" s="5" t="s">
        <v>73</v>
      </c>
      <c r="C15" s="5"/>
      <c r="D15" s="83">
        <v>0.1048</v>
      </c>
      <c r="E15" s="5" t="s">
        <v>10</v>
      </c>
      <c r="F15" s="5"/>
      <c r="G15" s="139">
        <v>3.0000000000000001E-3</v>
      </c>
      <c r="H15" s="61"/>
      <c r="I15" s="61" t="s">
        <v>11</v>
      </c>
      <c r="J15" s="5"/>
      <c r="K15" s="5"/>
      <c r="L15" s="5"/>
      <c r="M15" s="57">
        <v>4.8</v>
      </c>
      <c r="N15" s="52"/>
      <c r="O15" s="28"/>
      <c r="P15" s="119"/>
      <c r="S15" s="127"/>
      <c r="U15" s="128"/>
    </row>
    <row r="16" spans="1:21" ht="18" customHeight="1">
      <c r="A16" s="23"/>
      <c r="B16" s="61" t="s">
        <v>74</v>
      </c>
      <c r="C16" s="5"/>
      <c r="D16" s="41">
        <v>2.39</v>
      </c>
      <c r="E16" s="5" t="s">
        <v>12</v>
      </c>
      <c r="F16" s="5"/>
      <c r="G16" s="139">
        <v>0.03</v>
      </c>
      <c r="H16" s="5"/>
      <c r="I16" s="5" t="s">
        <v>13</v>
      </c>
      <c r="J16" s="5"/>
      <c r="K16" s="92">
        <v>8.1660000000000004</v>
      </c>
      <c r="L16" s="74" t="s">
        <v>14</v>
      </c>
      <c r="M16" s="79"/>
      <c r="N16" s="49"/>
      <c r="O16" s="28"/>
      <c r="S16" s="127"/>
      <c r="U16" s="128"/>
    </row>
    <row r="17" spans="1:21" ht="18" customHeight="1">
      <c r="A17" s="23"/>
      <c r="B17" s="124" t="s">
        <v>87</v>
      </c>
      <c r="C17" s="5"/>
      <c r="D17" s="111">
        <v>0</v>
      </c>
      <c r="E17" s="124" t="s">
        <v>95</v>
      </c>
      <c r="F17" s="5"/>
      <c r="G17" s="138">
        <v>11.95</v>
      </c>
      <c r="H17" s="5"/>
      <c r="I17" s="5"/>
      <c r="J17" s="5" t="s">
        <v>15</v>
      </c>
      <c r="K17" s="92">
        <v>5.5869999999999997</v>
      </c>
      <c r="L17" s="74" t="s">
        <v>14</v>
      </c>
      <c r="M17" s="80"/>
      <c r="N17" s="49"/>
      <c r="O17" s="28"/>
      <c r="S17" s="127"/>
      <c r="U17" s="128"/>
    </row>
    <row r="18" spans="1:21" ht="18" customHeight="1">
      <c r="A18" s="23"/>
      <c r="B18" s="5" t="s">
        <v>75</v>
      </c>
      <c r="D18" s="103">
        <v>0.52</v>
      </c>
      <c r="E18" s="5" t="s">
        <v>76</v>
      </c>
      <c r="F18" s="5"/>
      <c r="G18" s="112">
        <v>0.3</v>
      </c>
      <c r="O18" s="28"/>
      <c r="S18" s="127"/>
      <c r="U18" s="128"/>
    </row>
    <row r="19" spans="1:21" ht="8.1" customHeight="1" thickBot="1">
      <c r="A19" s="2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10"/>
    </row>
    <row r="20" spans="1:21" ht="15.95" customHeight="1" thickTop="1">
      <c r="A20" s="24"/>
      <c r="B20" s="4" t="s">
        <v>16</v>
      </c>
      <c r="C20" s="104" t="s">
        <v>17</v>
      </c>
      <c r="D20" s="105">
        <v>1</v>
      </c>
      <c r="E20" s="39">
        <v>2</v>
      </c>
      <c r="F20" s="106">
        <v>3</v>
      </c>
      <c r="G20" s="106">
        <v>4</v>
      </c>
      <c r="H20" s="106">
        <v>5</v>
      </c>
      <c r="I20" s="106">
        <v>6</v>
      </c>
      <c r="J20" s="106">
        <v>7</v>
      </c>
      <c r="K20" s="107" t="s">
        <v>18</v>
      </c>
      <c r="L20" s="107"/>
      <c r="M20" s="107" t="s">
        <v>18</v>
      </c>
      <c r="N20" s="108"/>
      <c r="O20" s="109"/>
    </row>
    <row r="21" spans="1:21" ht="14.1" customHeight="1">
      <c r="A21" s="23"/>
      <c r="B21" s="5"/>
      <c r="C21" s="9" t="s">
        <v>19</v>
      </c>
      <c r="D21" s="12" t="s">
        <v>20</v>
      </c>
      <c r="E21" s="6" t="s">
        <v>21</v>
      </c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56</v>
      </c>
      <c r="K21" s="15"/>
      <c r="L21" s="6"/>
      <c r="M21" s="15"/>
      <c r="N21" s="18"/>
      <c r="O21" s="22"/>
    </row>
    <row r="22" spans="1:21" ht="14.1" customHeight="1" thickBot="1">
      <c r="A22" s="27"/>
      <c r="B22" s="7" t="s">
        <v>26</v>
      </c>
      <c r="C22" s="10" t="s">
        <v>27</v>
      </c>
      <c r="D22" s="13" t="s">
        <v>28</v>
      </c>
      <c r="E22" s="8" t="s">
        <v>29</v>
      </c>
      <c r="F22" s="16" t="s">
        <v>30</v>
      </c>
      <c r="G22" s="16" t="s">
        <v>31</v>
      </c>
      <c r="H22" s="16" t="s">
        <v>32</v>
      </c>
      <c r="I22" s="16" t="s">
        <v>57</v>
      </c>
      <c r="J22" s="16" t="s">
        <v>33</v>
      </c>
      <c r="K22" s="33" t="s">
        <v>34</v>
      </c>
      <c r="L22" s="50"/>
      <c r="M22" s="33" t="s">
        <v>35</v>
      </c>
      <c r="N22" s="50"/>
      <c r="O22" s="34"/>
    </row>
    <row r="23" spans="1:21" ht="5.0999999999999996" customHeight="1" thickTop="1">
      <c r="A23" s="23"/>
      <c r="B23" s="5"/>
      <c r="C23" s="11"/>
      <c r="D23" s="14"/>
      <c r="E23" s="5"/>
      <c r="F23" s="17"/>
      <c r="G23" s="17"/>
      <c r="H23" s="17"/>
      <c r="I23" s="17"/>
      <c r="J23" s="17"/>
      <c r="K23" s="58"/>
      <c r="L23" s="6"/>
      <c r="M23" s="32"/>
      <c r="N23" s="18"/>
      <c r="O23" s="28"/>
    </row>
    <row r="24" spans="1:21" ht="14.1" customHeight="1">
      <c r="A24" s="24" t="s">
        <v>2</v>
      </c>
      <c r="B24" s="4" t="s">
        <v>36</v>
      </c>
      <c r="C24" s="42">
        <v>3.29</v>
      </c>
      <c r="D24" s="43">
        <v>5.23</v>
      </c>
      <c r="E24" s="41">
        <v>6.9</v>
      </c>
      <c r="F24" s="44">
        <v>12.16</v>
      </c>
      <c r="G24" s="44">
        <v>15.13</v>
      </c>
      <c r="H24" s="44">
        <v>14.39</v>
      </c>
      <c r="I24" s="44">
        <v>17.149999999999999</v>
      </c>
      <c r="J24" s="44">
        <v>14.46</v>
      </c>
      <c r="K24" s="160">
        <v>42.9</v>
      </c>
      <c r="L24" s="161"/>
      <c r="M24" s="160">
        <v>11.29</v>
      </c>
      <c r="N24" s="162"/>
      <c r="O24" s="30"/>
    </row>
    <row r="25" spans="1:21" ht="15.95" customHeight="1">
      <c r="A25" s="24"/>
      <c r="B25" s="4" t="s">
        <v>37</v>
      </c>
      <c r="C25" s="42">
        <f>C24</f>
        <v>3.29</v>
      </c>
      <c r="D25" s="70">
        <f t="shared" ref="D25:J25" si="0">D24+C25</f>
        <v>8.52</v>
      </c>
      <c r="E25" s="70">
        <f t="shared" si="0"/>
        <v>15.42</v>
      </c>
      <c r="F25" s="132">
        <f t="shared" si="0"/>
        <v>27.58</v>
      </c>
      <c r="G25" s="132">
        <f t="shared" ref="G25" si="1">G24+F25</f>
        <v>42.71</v>
      </c>
      <c r="H25" s="132">
        <f t="shared" ref="H25" si="2">H24+G25</f>
        <v>57.1</v>
      </c>
      <c r="I25" s="132">
        <f t="shared" si="0"/>
        <v>74.25</v>
      </c>
      <c r="J25" s="132">
        <f t="shared" si="0"/>
        <v>88.710000000000008</v>
      </c>
      <c r="K25" s="150">
        <f>K24+H25</f>
        <v>100</v>
      </c>
      <c r="L25" s="174"/>
      <c r="M25" s="150">
        <f>M24+J25</f>
        <v>100</v>
      </c>
      <c r="N25" s="151"/>
      <c r="O25" s="30"/>
      <c r="R25" s="119"/>
    </row>
    <row r="26" spans="1:21" ht="15.95" customHeight="1">
      <c r="A26" s="24"/>
      <c r="B26" s="4" t="s">
        <v>77</v>
      </c>
      <c r="C26" s="42">
        <v>2.2400000000000002</v>
      </c>
      <c r="D26" s="43">
        <v>4.1100000000000003</v>
      </c>
      <c r="E26" s="44">
        <v>5.98</v>
      </c>
      <c r="F26" s="133">
        <v>11.13</v>
      </c>
      <c r="G26" s="133">
        <v>14.63</v>
      </c>
      <c r="H26" s="133">
        <v>14.52</v>
      </c>
      <c r="I26" s="133">
        <v>18.05</v>
      </c>
      <c r="J26" s="133">
        <v>15.78</v>
      </c>
      <c r="K26" s="150">
        <v>47.39</v>
      </c>
      <c r="L26" s="174"/>
      <c r="M26" s="150">
        <v>13.56</v>
      </c>
      <c r="N26" s="151"/>
      <c r="O26" s="30"/>
      <c r="R26" s="119"/>
    </row>
    <row r="27" spans="1:21" ht="15.95" customHeight="1">
      <c r="A27" s="24"/>
      <c r="B27" s="4" t="s">
        <v>78</v>
      </c>
      <c r="C27" s="42">
        <f>C26</f>
        <v>2.2400000000000002</v>
      </c>
      <c r="D27" s="70">
        <f t="shared" ref="D27:J27" si="3">D26+C27</f>
        <v>6.3500000000000005</v>
      </c>
      <c r="E27" s="70">
        <f t="shared" si="3"/>
        <v>12.330000000000002</v>
      </c>
      <c r="F27" s="132">
        <f t="shared" si="3"/>
        <v>23.46</v>
      </c>
      <c r="G27" s="132">
        <f t="shared" ref="G27" si="4">G26+F27</f>
        <v>38.090000000000003</v>
      </c>
      <c r="H27" s="132">
        <f t="shared" ref="H27" si="5">H26+G27</f>
        <v>52.61</v>
      </c>
      <c r="I27" s="132">
        <f t="shared" si="3"/>
        <v>70.66</v>
      </c>
      <c r="J27" s="132">
        <f t="shared" si="3"/>
        <v>86.44</v>
      </c>
      <c r="K27" s="150">
        <f>K26+H27</f>
        <v>100</v>
      </c>
      <c r="L27" s="174"/>
      <c r="M27" s="150">
        <f>M26+J27</f>
        <v>100</v>
      </c>
      <c r="N27" s="151"/>
      <c r="O27" s="30"/>
      <c r="Q27" s="66"/>
      <c r="R27" s="119"/>
    </row>
    <row r="28" spans="1:21" ht="15.95" customHeight="1">
      <c r="A28" s="24"/>
      <c r="B28" s="4" t="s">
        <v>65</v>
      </c>
      <c r="C28" s="4"/>
      <c r="D28" s="45">
        <v>0.66820000000000002</v>
      </c>
      <c r="E28" s="46">
        <v>0.73580000000000001</v>
      </c>
      <c r="F28" s="46">
        <v>0.77810000000000001</v>
      </c>
      <c r="G28" s="46">
        <v>0.82220000000000004</v>
      </c>
      <c r="H28" s="46">
        <v>0.85780000000000001</v>
      </c>
      <c r="I28" s="46">
        <v>0.89470000000000005</v>
      </c>
      <c r="J28" s="46">
        <v>0.92769999999999997</v>
      </c>
      <c r="K28" s="175">
        <v>0.93899999999999995</v>
      </c>
      <c r="L28" s="176"/>
      <c r="M28" s="177">
        <v>1.0206</v>
      </c>
      <c r="N28" s="178"/>
      <c r="O28" s="30"/>
      <c r="R28" s="119"/>
    </row>
    <row r="29" spans="1:21" ht="15.95" customHeight="1">
      <c r="A29" s="24"/>
      <c r="B29" s="4" t="s">
        <v>38</v>
      </c>
      <c r="C29" s="4"/>
      <c r="D29" s="42">
        <f t="shared" ref="D29:K29" si="6">IF(ISNUMBER(D28),(141.5/D28)-(131.5),"")</f>
        <v>80.262945225980246</v>
      </c>
      <c r="E29" s="70">
        <f t="shared" si="6"/>
        <v>60.807692307692292</v>
      </c>
      <c r="F29" s="70">
        <f t="shared" si="6"/>
        <v>50.353232232360881</v>
      </c>
      <c r="G29" s="70">
        <f t="shared" si="6"/>
        <v>40.599245925565555</v>
      </c>
      <c r="H29" s="70">
        <f t="shared" si="6"/>
        <v>33.456866402424794</v>
      </c>
      <c r="I29" s="70">
        <f t="shared" si="6"/>
        <v>26.653571029395323</v>
      </c>
      <c r="J29" s="70">
        <f t="shared" si="6"/>
        <v>21.027756817936847</v>
      </c>
      <c r="K29" s="150">
        <f t="shared" si="6"/>
        <v>19.192225772097999</v>
      </c>
      <c r="L29" s="174"/>
      <c r="M29" s="150">
        <f>IF(ISNUMBER(M28),(141.5/M28)-(131.5),"")</f>
        <v>7.1439349402312473</v>
      </c>
      <c r="N29" s="151"/>
      <c r="O29" s="30"/>
      <c r="R29" s="119"/>
    </row>
    <row r="30" spans="1:21" ht="15.95" customHeight="1">
      <c r="A30" s="24"/>
      <c r="B30" s="4" t="s">
        <v>79</v>
      </c>
      <c r="C30" s="4"/>
      <c r="D30" s="98">
        <v>2.2000000000000001E-3</v>
      </c>
      <c r="E30" s="85">
        <v>2.8999999999999998E-3</v>
      </c>
      <c r="F30" s="85">
        <v>1.3299999999999999E-2</v>
      </c>
      <c r="G30" s="85">
        <v>6.7299999999999999E-2</v>
      </c>
      <c r="H30" s="99">
        <v>0.2485</v>
      </c>
      <c r="I30" s="99">
        <v>0.46150000000000002</v>
      </c>
      <c r="J30" s="99">
        <v>0.72909999999999997</v>
      </c>
      <c r="K30" s="164">
        <v>0.76729999999999998</v>
      </c>
      <c r="L30" s="165"/>
      <c r="M30" s="166">
        <v>1.2190000000000001</v>
      </c>
      <c r="N30" s="167"/>
      <c r="O30" s="30"/>
      <c r="R30" s="119"/>
    </row>
    <row r="31" spans="1:21" ht="15.95" customHeight="1">
      <c r="A31" s="24"/>
      <c r="B31" s="4" t="s">
        <v>39</v>
      </c>
      <c r="C31" s="4"/>
      <c r="D31" s="91">
        <v>10</v>
      </c>
      <c r="E31" s="48">
        <v>11</v>
      </c>
      <c r="F31" s="48">
        <v>12</v>
      </c>
      <c r="G31" s="48">
        <v>7</v>
      </c>
      <c r="H31" s="37"/>
      <c r="I31" s="37"/>
      <c r="J31" s="37"/>
      <c r="K31" s="55"/>
      <c r="L31" s="53"/>
      <c r="M31" s="55"/>
      <c r="N31" s="53"/>
      <c r="O31" s="31"/>
      <c r="R31" s="119"/>
    </row>
    <row r="32" spans="1:21" ht="15.95" customHeight="1">
      <c r="A32" s="24"/>
      <c r="B32" s="4" t="s">
        <v>40</v>
      </c>
      <c r="C32" s="4"/>
      <c r="D32" s="91">
        <v>0.9</v>
      </c>
      <c r="E32" s="48">
        <v>1.9</v>
      </c>
      <c r="F32" s="48">
        <v>3.2</v>
      </c>
      <c r="G32" s="48">
        <v>0.5</v>
      </c>
      <c r="H32" s="37"/>
      <c r="I32" s="37"/>
      <c r="J32" s="37"/>
      <c r="K32" s="55"/>
      <c r="L32" s="53"/>
      <c r="M32" s="55"/>
      <c r="N32" s="53"/>
      <c r="O32" s="31"/>
      <c r="R32" s="119"/>
    </row>
    <row r="33" spans="1:25" ht="15.95" customHeight="1">
      <c r="A33" s="24"/>
      <c r="B33" s="4" t="s">
        <v>41</v>
      </c>
      <c r="C33" s="4"/>
      <c r="D33" s="42">
        <v>0.4</v>
      </c>
      <c r="E33" s="44">
        <v>0.3</v>
      </c>
      <c r="F33" s="44">
        <v>0.3</v>
      </c>
      <c r="G33" s="122">
        <v>1.3</v>
      </c>
      <c r="H33" s="37"/>
      <c r="I33" s="37"/>
      <c r="J33" s="37"/>
      <c r="K33" s="55"/>
      <c r="L33" s="53"/>
      <c r="M33" s="55"/>
      <c r="N33" s="53"/>
      <c r="O33" s="31"/>
      <c r="R33" s="119"/>
    </row>
    <row r="34" spans="1:25" ht="15.95" customHeight="1">
      <c r="A34" s="24"/>
      <c r="B34" s="125" t="s">
        <v>93</v>
      </c>
      <c r="C34" s="4"/>
      <c r="D34" s="135">
        <v>68.400000000000006</v>
      </c>
      <c r="E34" s="136">
        <v>61.4</v>
      </c>
      <c r="F34" s="134">
        <v>39.799999999999997</v>
      </c>
      <c r="G34" s="37"/>
      <c r="H34" s="37"/>
      <c r="I34" s="37"/>
      <c r="J34" s="37"/>
      <c r="K34" s="55"/>
      <c r="L34" s="53"/>
      <c r="M34" s="55"/>
      <c r="N34" s="53"/>
      <c r="O34" s="31"/>
      <c r="P34" s="119"/>
      <c r="R34" s="119"/>
    </row>
    <row r="35" spans="1:25" ht="15.95" customHeight="1">
      <c r="A35" s="24"/>
      <c r="B35" s="125" t="s">
        <v>94</v>
      </c>
      <c r="C35" s="4"/>
      <c r="D35" s="135">
        <v>65.8</v>
      </c>
      <c r="E35" s="136">
        <v>58.7</v>
      </c>
      <c r="F35" s="134">
        <v>40</v>
      </c>
      <c r="G35" s="37"/>
      <c r="H35" s="37"/>
      <c r="I35" s="37"/>
      <c r="J35" s="37"/>
      <c r="K35" s="55"/>
      <c r="L35" s="53"/>
      <c r="M35" s="55"/>
      <c r="N35" s="53"/>
      <c r="O35" s="31"/>
      <c r="P35" s="119"/>
      <c r="R35" s="119"/>
    </row>
    <row r="36" spans="1:25" ht="15.95" customHeight="1">
      <c r="A36" s="24"/>
      <c r="B36" s="4" t="s">
        <v>42</v>
      </c>
      <c r="C36" s="4"/>
      <c r="D36" s="40"/>
      <c r="E36" s="38"/>
      <c r="F36" s="37"/>
      <c r="G36" s="115">
        <v>0.18</v>
      </c>
      <c r="H36" s="123">
        <v>0.32</v>
      </c>
      <c r="I36" s="116">
        <v>0.39</v>
      </c>
      <c r="J36" s="116">
        <v>0.37</v>
      </c>
      <c r="K36" s="168">
        <v>0.31</v>
      </c>
      <c r="L36" s="169"/>
      <c r="M36" s="170">
        <v>0.03</v>
      </c>
      <c r="N36" s="171"/>
      <c r="O36" s="30"/>
    </row>
    <row r="37" spans="1:25" ht="15.95" customHeight="1">
      <c r="A37" s="24"/>
      <c r="B37" s="125" t="s">
        <v>92</v>
      </c>
      <c r="C37" s="4"/>
      <c r="D37" s="40"/>
      <c r="E37" s="38"/>
      <c r="F37" s="37"/>
      <c r="G37" s="44">
        <v>47.5</v>
      </c>
      <c r="H37" s="44">
        <v>56.9</v>
      </c>
      <c r="I37" s="78">
        <v>60.8</v>
      </c>
      <c r="J37" s="37"/>
      <c r="K37" s="55"/>
      <c r="L37" s="53"/>
      <c r="M37" s="55"/>
      <c r="N37" s="53"/>
      <c r="O37" s="31"/>
    </row>
    <row r="38" spans="1:25" ht="15.95" customHeight="1">
      <c r="A38" s="24"/>
      <c r="B38" s="4" t="s">
        <v>59</v>
      </c>
      <c r="C38" s="4"/>
      <c r="D38" s="40"/>
      <c r="E38" s="38"/>
      <c r="F38" s="37"/>
      <c r="G38" s="134">
        <v>23.1</v>
      </c>
      <c r="H38" s="37"/>
      <c r="I38" s="37"/>
      <c r="J38" s="37"/>
      <c r="K38" s="55"/>
      <c r="L38" s="53"/>
      <c r="M38" s="55"/>
      <c r="N38" s="53"/>
      <c r="O38" s="31"/>
      <c r="R38" s="71"/>
      <c r="S38" s="71"/>
    </row>
    <row r="39" spans="1:25" ht="15.95" customHeight="1">
      <c r="A39" s="24"/>
      <c r="B39" s="4" t="s">
        <v>43</v>
      </c>
      <c r="C39" s="4"/>
      <c r="D39" s="40"/>
      <c r="E39" s="38"/>
      <c r="F39" s="47">
        <v>0.02</v>
      </c>
      <c r="G39" s="47">
        <v>3.83</v>
      </c>
      <c r="H39" s="47">
        <v>8.1</v>
      </c>
      <c r="I39" s="37"/>
      <c r="J39" s="37"/>
      <c r="K39" s="55"/>
      <c r="L39" s="53"/>
      <c r="M39" s="55"/>
      <c r="N39" s="53"/>
      <c r="O39" s="31"/>
    </row>
    <row r="40" spans="1:25" ht="15.95" customHeight="1">
      <c r="A40" s="24"/>
      <c r="B40" s="4" t="s">
        <v>80</v>
      </c>
      <c r="C40" s="4"/>
      <c r="D40" s="40"/>
      <c r="E40" s="38"/>
      <c r="F40" s="37"/>
      <c r="G40" s="37"/>
      <c r="H40" s="37"/>
      <c r="I40" s="47">
        <v>5.2</v>
      </c>
      <c r="J40" s="47">
        <v>7.87</v>
      </c>
      <c r="K40" s="55"/>
      <c r="L40" s="53"/>
      <c r="M40" s="55"/>
      <c r="N40" s="53"/>
      <c r="O40" s="31"/>
    </row>
    <row r="41" spans="1:25" ht="15.95" customHeight="1">
      <c r="A41" s="24"/>
      <c r="B41" s="125" t="s">
        <v>58</v>
      </c>
      <c r="C41" s="4"/>
      <c r="D41" s="40"/>
      <c r="E41" s="38"/>
      <c r="F41" s="37"/>
      <c r="G41" s="44">
        <v>11.79</v>
      </c>
      <c r="H41" s="44">
        <v>11.85</v>
      </c>
      <c r="I41" s="44">
        <v>11.89</v>
      </c>
      <c r="J41" s="44">
        <v>12.06</v>
      </c>
      <c r="K41" s="93"/>
      <c r="L41" s="94"/>
      <c r="M41" s="150">
        <v>11.57</v>
      </c>
      <c r="N41" s="151"/>
      <c r="O41" s="30"/>
    </row>
    <row r="42" spans="1:25" ht="15.95" customHeight="1">
      <c r="A42" s="24"/>
      <c r="B42" s="4" t="s">
        <v>81</v>
      </c>
      <c r="C42" s="4"/>
      <c r="D42" s="40"/>
      <c r="E42" s="38"/>
      <c r="F42" s="44">
        <v>13.9</v>
      </c>
      <c r="G42" s="44">
        <v>13.6</v>
      </c>
      <c r="H42" s="44">
        <v>13.3</v>
      </c>
      <c r="I42" s="102">
        <v>13</v>
      </c>
      <c r="J42" s="102">
        <v>12.4</v>
      </c>
      <c r="K42" s="142">
        <v>12.1</v>
      </c>
      <c r="L42" s="143"/>
      <c r="M42" s="150">
        <v>10.6</v>
      </c>
      <c r="N42" s="151"/>
      <c r="O42" s="29"/>
      <c r="P42" s="119"/>
    </row>
    <row r="43" spans="1:25" ht="15.95" customHeight="1">
      <c r="A43" s="24"/>
      <c r="B43" s="4" t="s">
        <v>82</v>
      </c>
      <c r="C43" s="4"/>
      <c r="D43" s="40"/>
      <c r="E43" s="38"/>
      <c r="F43" s="44">
        <v>85.5</v>
      </c>
      <c r="G43" s="44">
        <v>86.2</v>
      </c>
      <c r="H43" s="44">
        <v>86.4</v>
      </c>
      <c r="I43" s="102">
        <v>86.5</v>
      </c>
      <c r="J43" s="102">
        <v>86.5</v>
      </c>
      <c r="K43" s="142">
        <v>86.5</v>
      </c>
      <c r="L43" s="143"/>
      <c r="M43" s="150">
        <v>86.5</v>
      </c>
      <c r="N43" s="151"/>
      <c r="O43" s="72"/>
      <c r="P43" s="119"/>
      <c r="R43" s="69"/>
      <c r="S43" s="69"/>
      <c r="T43" s="69"/>
      <c r="U43" s="69"/>
      <c r="V43" s="69"/>
      <c r="W43" s="69"/>
      <c r="X43" s="69"/>
      <c r="Y43" s="69"/>
    </row>
    <row r="44" spans="1:25" ht="15.95" customHeight="1">
      <c r="A44" s="24"/>
      <c r="B44" s="4" t="s">
        <v>83</v>
      </c>
      <c r="C44" s="4"/>
      <c r="D44" s="40"/>
      <c r="E44" s="38"/>
      <c r="F44" s="37"/>
      <c r="G44" s="85">
        <v>0</v>
      </c>
      <c r="H44" s="86">
        <v>5.7000000000000002E-3</v>
      </c>
      <c r="I44" s="86">
        <v>4.5900000000000003E-2</v>
      </c>
      <c r="J44" s="86">
        <v>0.15770000000000001</v>
      </c>
      <c r="K44" s="179">
        <v>0.21290000000000001</v>
      </c>
      <c r="L44" s="180"/>
      <c r="M44" s="158">
        <v>0.49980000000000002</v>
      </c>
      <c r="N44" s="159"/>
      <c r="O44" s="30"/>
    </row>
    <row r="45" spans="1:25" ht="15.95" customHeight="1">
      <c r="A45" s="24"/>
      <c r="B45" s="4" t="s">
        <v>62</v>
      </c>
      <c r="C45" s="4"/>
      <c r="D45" s="40"/>
      <c r="E45" s="38"/>
      <c r="F45" s="37"/>
      <c r="G45" s="37"/>
      <c r="H45" s="37"/>
      <c r="I45" s="65">
        <v>1.4794</v>
      </c>
      <c r="J45" s="65">
        <v>1.4964</v>
      </c>
      <c r="K45" s="55"/>
      <c r="L45" s="53"/>
      <c r="M45" s="55"/>
      <c r="N45" s="53"/>
      <c r="O45" s="31"/>
    </row>
    <row r="46" spans="1:25" ht="15.95" customHeight="1">
      <c r="A46" s="24"/>
      <c r="B46" s="4" t="s">
        <v>45</v>
      </c>
      <c r="C46" s="4" t="s">
        <v>46</v>
      </c>
      <c r="D46" s="40"/>
      <c r="E46" s="38"/>
      <c r="F46" s="37"/>
      <c r="G46" s="95">
        <v>2.29</v>
      </c>
      <c r="H46" s="81"/>
      <c r="I46" s="37"/>
      <c r="J46" s="37"/>
      <c r="K46" s="55"/>
      <c r="L46" s="53"/>
      <c r="M46" s="55"/>
      <c r="N46" s="53"/>
      <c r="O46" s="31"/>
    </row>
    <row r="47" spans="1:25" ht="15.95" customHeight="1">
      <c r="A47" s="24"/>
      <c r="B47" s="4"/>
      <c r="C47" s="4" t="s">
        <v>47</v>
      </c>
      <c r="D47" s="40"/>
      <c r="E47" s="38"/>
      <c r="F47" s="37"/>
      <c r="G47" s="95">
        <v>1.8080000000000001</v>
      </c>
      <c r="H47" s="95">
        <v>4.8849999999999998</v>
      </c>
      <c r="I47" s="37"/>
      <c r="J47" s="37"/>
      <c r="K47" s="55"/>
      <c r="L47" s="53"/>
      <c r="M47" s="55"/>
      <c r="N47" s="53"/>
      <c r="O47" s="31"/>
    </row>
    <row r="48" spans="1:25" ht="15.95" customHeight="1">
      <c r="A48" s="24"/>
      <c r="B48" s="4"/>
      <c r="C48" s="4" t="s">
        <v>48</v>
      </c>
      <c r="D48" s="40"/>
      <c r="E48" s="38"/>
      <c r="F48" s="37"/>
      <c r="G48" s="81"/>
      <c r="H48" s="95">
        <v>3.3210000000000002</v>
      </c>
      <c r="I48" s="96">
        <v>13.275</v>
      </c>
      <c r="J48" s="97">
        <v>96.27</v>
      </c>
      <c r="K48" s="146">
        <v>125.78</v>
      </c>
      <c r="L48" s="147"/>
      <c r="M48" s="55"/>
      <c r="N48" s="53"/>
      <c r="O48" s="31"/>
    </row>
    <row r="49" spans="1:15" ht="15.95" customHeight="1">
      <c r="A49" s="24"/>
      <c r="B49" s="4"/>
      <c r="C49" s="4" t="s">
        <v>49</v>
      </c>
      <c r="D49" s="40"/>
      <c r="E49" s="38"/>
      <c r="F49" s="37"/>
      <c r="G49" s="37"/>
      <c r="H49" s="37"/>
      <c r="I49" s="96">
        <v>6.0190000000000001</v>
      </c>
      <c r="J49" s="97">
        <v>32.369999999999997</v>
      </c>
      <c r="K49" s="146">
        <v>35.469000000000001</v>
      </c>
      <c r="L49" s="147"/>
      <c r="M49" s="146">
        <v>4896</v>
      </c>
      <c r="N49" s="163"/>
      <c r="O49" s="30"/>
    </row>
    <row r="50" spans="1:15" ht="15.95" customHeight="1">
      <c r="A50" s="24"/>
      <c r="B50" s="4"/>
      <c r="C50" s="4" t="s">
        <v>50</v>
      </c>
      <c r="D50" s="40"/>
      <c r="E50" s="38"/>
      <c r="F50" s="37"/>
      <c r="G50" s="37"/>
      <c r="H50" s="37"/>
      <c r="I50" s="37"/>
      <c r="J50" s="37"/>
      <c r="K50" s="55"/>
      <c r="L50" s="53"/>
      <c r="M50" s="172">
        <v>1432</v>
      </c>
      <c r="N50" s="173"/>
      <c r="O50" s="30"/>
    </row>
    <row r="51" spans="1:15" ht="15.95" customHeight="1">
      <c r="A51" s="24"/>
      <c r="B51" s="4"/>
      <c r="C51" s="4" t="s">
        <v>63</v>
      </c>
      <c r="D51" s="40"/>
      <c r="E51" s="38"/>
      <c r="F51" s="37"/>
      <c r="G51" s="37"/>
      <c r="H51" s="37"/>
      <c r="I51" s="37"/>
      <c r="J51" s="37"/>
      <c r="K51" s="55"/>
      <c r="L51" s="53"/>
      <c r="M51" s="55"/>
      <c r="N51" s="53"/>
      <c r="O51" s="31"/>
    </row>
    <row r="52" spans="1:15" ht="15.95" customHeight="1">
      <c r="A52" s="24"/>
      <c r="B52" s="125" t="s">
        <v>88</v>
      </c>
      <c r="C52" s="4"/>
      <c r="D52" s="40"/>
      <c r="E52" s="38"/>
      <c r="F52" s="44">
        <v>50</v>
      </c>
      <c r="G52" s="44">
        <v>61.7</v>
      </c>
      <c r="H52" s="44">
        <v>72.8</v>
      </c>
      <c r="I52" s="44">
        <v>85.6</v>
      </c>
      <c r="J52" s="44">
        <v>96.1</v>
      </c>
      <c r="K52" s="55"/>
      <c r="L52" s="53"/>
      <c r="M52" s="55"/>
      <c r="N52" s="53"/>
      <c r="O52" s="31"/>
    </row>
    <row r="53" spans="1:15" ht="15.95" customHeight="1">
      <c r="A53" s="24"/>
      <c r="B53" s="4" t="s">
        <v>44</v>
      </c>
      <c r="C53" s="4"/>
      <c r="D53" s="40"/>
      <c r="E53" s="38"/>
      <c r="F53" s="44">
        <v>24.48</v>
      </c>
      <c r="G53" s="44">
        <v>20.23</v>
      </c>
      <c r="H53" s="44">
        <v>16.399999999999999</v>
      </c>
      <c r="I53" s="37"/>
      <c r="J53" s="37"/>
      <c r="K53" s="55"/>
      <c r="L53" s="53"/>
      <c r="M53" s="55"/>
      <c r="N53" s="53"/>
      <c r="O53" s="31"/>
    </row>
    <row r="54" spans="1:15" ht="15.95" customHeight="1">
      <c r="A54" s="24"/>
      <c r="B54" s="125" t="s">
        <v>89</v>
      </c>
      <c r="C54" s="4"/>
      <c r="D54" s="40"/>
      <c r="E54" s="38"/>
      <c r="F54" s="37"/>
      <c r="G54" s="48">
        <v>-41</v>
      </c>
      <c r="H54" s="37"/>
      <c r="I54" s="37"/>
      <c r="J54" s="37"/>
      <c r="K54" s="55"/>
      <c r="L54" s="53"/>
      <c r="M54" s="55"/>
      <c r="N54" s="53"/>
      <c r="O54" s="31"/>
    </row>
    <row r="55" spans="1:15" ht="15.95" customHeight="1">
      <c r="A55" s="24"/>
      <c r="B55" s="125" t="s">
        <v>90</v>
      </c>
      <c r="C55" s="4"/>
      <c r="D55" s="40"/>
      <c r="E55" s="38"/>
      <c r="F55" s="37"/>
      <c r="G55" s="48">
        <v>-42</v>
      </c>
      <c r="H55" s="48">
        <v>-8</v>
      </c>
      <c r="I55" s="48">
        <v>32.799999999999997</v>
      </c>
      <c r="J55" s="48">
        <v>53</v>
      </c>
      <c r="K55" s="54"/>
      <c r="L55" s="56"/>
      <c r="M55" s="54"/>
      <c r="N55" s="53"/>
      <c r="O55" s="31"/>
    </row>
    <row r="56" spans="1:15" ht="15.95" customHeight="1">
      <c r="A56" s="24"/>
      <c r="B56" s="125" t="s">
        <v>91</v>
      </c>
      <c r="C56" s="4"/>
      <c r="D56" s="40"/>
      <c r="E56" s="38"/>
      <c r="F56" s="37"/>
      <c r="G56" s="48">
        <v>-50</v>
      </c>
      <c r="H56" s="48">
        <v>-12</v>
      </c>
      <c r="I56" s="48">
        <v>23.9</v>
      </c>
      <c r="J56" s="48">
        <v>48.9</v>
      </c>
      <c r="K56" s="156">
        <v>23.3</v>
      </c>
      <c r="L56" s="157"/>
      <c r="M56" s="54"/>
      <c r="N56" s="53"/>
      <c r="O56" s="31"/>
    </row>
    <row r="57" spans="1:15" ht="15.95" customHeight="1">
      <c r="A57" s="24"/>
      <c r="B57" s="4" t="s">
        <v>51</v>
      </c>
      <c r="C57" s="4"/>
      <c r="D57" s="40"/>
      <c r="E57" s="38"/>
      <c r="F57" s="37"/>
      <c r="G57" s="37"/>
      <c r="H57" s="37"/>
      <c r="I57" s="37"/>
      <c r="J57" s="88">
        <v>0.35</v>
      </c>
      <c r="K57" s="154">
        <v>12.24</v>
      </c>
      <c r="L57" s="155"/>
      <c r="M57" s="89">
        <v>43.27</v>
      </c>
      <c r="N57" s="90"/>
      <c r="O57" s="30"/>
    </row>
    <row r="58" spans="1:15" ht="15.95" customHeight="1">
      <c r="A58" s="24"/>
      <c r="B58" s="4" t="s">
        <v>52</v>
      </c>
      <c r="C58" s="4"/>
      <c r="D58" s="40"/>
      <c r="E58" s="38"/>
      <c r="F58" s="37"/>
      <c r="G58" s="37"/>
      <c r="H58" s="37"/>
      <c r="I58" s="37"/>
      <c r="J58" s="88">
        <v>6.0000000000000001E-3</v>
      </c>
      <c r="K58" s="154">
        <v>10.8</v>
      </c>
      <c r="L58" s="155"/>
      <c r="M58" s="150">
        <v>38.159999999999997</v>
      </c>
      <c r="N58" s="151"/>
      <c r="O58" s="30"/>
    </row>
    <row r="59" spans="1:15" ht="15.95" customHeight="1">
      <c r="A59" s="24"/>
      <c r="B59" s="4" t="s">
        <v>53</v>
      </c>
      <c r="C59" s="4"/>
      <c r="D59" s="40"/>
      <c r="E59" s="38"/>
      <c r="F59" s="37"/>
      <c r="G59" s="37"/>
      <c r="H59" s="37"/>
      <c r="I59" s="37"/>
      <c r="J59" s="37"/>
      <c r="K59" s="152">
        <v>4</v>
      </c>
      <c r="L59" s="153"/>
      <c r="M59" s="150">
        <v>11.7</v>
      </c>
      <c r="N59" s="151"/>
      <c r="O59" s="30"/>
    </row>
    <row r="60" spans="1:15" ht="15.95" customHeight="1">
      <c r="A60" s="24"/>
      <c r="B60" s="4" t="s">
        <v>54</v>
      </c>
      <c r="C60" s="4"/>
      <c r="D60" s="40"/>
      <c r="E60" s="38"/>
      <c r="F60" s="37"/>
      <c r="G60" s="37"/>
      <c r="H60" s="37"/>
      <c r="I60" s="37"/>
      <c r="J60" s="37"/>
      <c r="K60" s="152">
        <v>3.0000000000000001E-3</v>
      </c>
      <c r="L60" s="153"/>
      <c r="M60" s="150">
        <v>0.09</v>
      </c>
      <c r="N60" s="151"/>
      <c r="O60" s="30"/>
    </row>
    <row r="61" spans="1:15" ht="15.95" customHeight="1">
      <c r="A61" s="24"/>
      <c r="B61" s="4" t="s">
        <v>84</v>
      </c>
      <c r="C61" s="4"/>
      <c r="D61" s="40"/>
      <c r="E61" s="38"/>
      <c r="F61" s="37"/>
      <c r="G61" s="37"/>
      <c r="H61" s="37"/>
      <c r="I61" s="131" t="s">
        <v>97</v>
      </c>
      <c r="J61" s="47">
        <v>1.54</v>
      </c>
      <c r="K61" s="148">
        <v>5.1100000000000003</v>
      </c>
      <c r="L61" s="149"/>
      <c r="M61" s="150">
        <v>16.03</v>
      </c>
      <c r="N61" s="151"/>
      <c r="O61" s="30"/>
    </row>
    <row r="62" spans="1:15" ht="15.95" customHeight="1">
      <c r="A62" s="25"/>
      <c r="B62" s="26" t="s">
        <v>85</v>
      </c>
      <c r="C62" s="77"/>
      <c r="D62" s="76"/>
      <c r="E62" s="75"/>
      <c r="F62" s="75"/>
      <c r="G62" s="75"/>
      <c r="H62" s="75"/>
      <c r="I62" s="75"/>
      <c r="J62" s="75"/>
      <c r="K62" s="144">
        <v>0.7</v>
      </c>
      <c r="L62" s="145"/>
      <c r="M62" s="140">
        <v>3.3</v>
      </c>
      <c r="N62" s="141"/>
      <c r="O62" s="72"/>
    </row>
    <row r="63" spans="1:15" ht="15.95" customHeight="1">
      <c r="B63" s="3"/>
      <c r="C63" s="3"/>
      <c r="D63" s="3"/>
      <c r="E63" s="3"/>
      <c r="F63" s="3"/>
      <c r="G63" s="3"/>
      <c r="H63" s="3"/>
      <c r="I63" s="3"/>
      <c r="J63" s="3"/>
      <c r="K63" s="3" t="s">
        <v>2</v>
      </c>
      <c r="L63" s="3"/>
      <c r="M63" s="3"/>
      <c r="N63" s="3"/>
    </row>
    <row r="64" spans="1:15" ht="15.95" customHeight="1">
      <c r="B64" s="13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4.1" customHeight="1">
      <c r="B65" s="13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4.1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4.1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4.1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4.1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4.1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4.1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4.1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4.1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4.1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4.1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ht="14.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1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1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ht="14.1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ht="14.1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39">
    <mergeCell ref="M50:N50"/>
    <mergeCell ref="K25:L25"/>
    <mergeCell ref="M25:N25"/>
    <mergeCell ref="K27:L27"/>
    <mergeCell ref="K26:L26"/>
    <mergeCell ref="M26:N26"/>
    <mergeCell ref="K28:L28"/>
    <mergeCell ref="M28:N28"/>
    <mergeCell ref="M27:N27"/>
    <mergeCell ref="K29:L29"/>
    <mergeCell ref="M29:N29"/>
    <mergeCell ref="K44:L44"/>
    <mergeCell ref="M43:N43"/>
    <mergeCell ref="M41:N41"/>
    <mergeCell ref="K24:L24"/>
    <mergeCell ref="M24:N24"/>
    <mergeCell ref="M49:N49"/>
    <mergeCell ref="K48:L48"/>
    <mergeCell ref="K30:L30"/>
    <mergeCell ref="M30:N30"/>
    <mergeCell ref="K36:L36"/>
    <mergeCell ref="M36:N36"/>
    <mergeCell ref="M42:N42"/>
    <mergeCell ref="M62:N62"/>
    <mergeCell ref="K42:L42"/>
    <mergeCell ref="K43:L43"/>
    <mergeCell ref="K62:L62"/>
    <mergeCell ref="K49:L49"/>
    <mergeCell ref="K61:L61"/>
    <mergeCell ref="M61:N61"/>
    <mergeCell ref="K60:L60"/>
    <mergeCell ref="M60:N60"/>
    <mergeCell ref="K58:L58"/>
    <mergeCell ref="M58:N58"/>
    <mergeCell ref="K57:L57"/>
    <mergeCell ref="K59:L59"/>
    <mergeCell ref="M59:N59"/>
    <mergeCell ref="K56:L56"/>
    <mergeCell ref="M44:N44"/>
  </mergeCells>
  <phoneticPr fontId="0" type="noConversion"/>
  <printOptions horizontalCentered="1" verticalCentered="1"/>
  <pageMargins left="0.75" right="0.75" top="0.5" bottom="0.5" header="0.5" footer="0.5"/>
  <pageSetup scale="72" orientation="portrait" horizontalDpi="4294967292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Assay</vt:lpstr>
      <vt:lpstr>Assay!Print_Area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SPRO Comprehensive</dc:title>
  <dc:creator>Authorized Gateway Customer</dc:creator>
  <dc:description>Blank form for reporting SPRO comprehensive data</dc:description>
  <cp:lastModifiedBy>westkim</cp:lastModifiedBy>
  <cp:lastPrinted>2010-04-23T15:28:16Z</cp:lastPrinted>
  <dcterms:created xsi:type="dcterms:W3CDTF">1998-06-10T18:45:28Z</dcterms:created>
  <dcterms:modified xsi:type="dcterms:W3CDTF">2010-07-01T17:13:49Z</dcterms:modified>
</cp:coreProperties>
</file>