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5725" windowHeight="10785"/>
  </bookViews>
  <sheets>
    <sheet name="WH Sweet" sheetId="1" r:id="rId1"/>
  </sheets>
  <definedNames>
    <definedName name="_xlnm.Print_Area" localSheetId="0">'WH Sweet'!$P$1:$AB$62</definedName>
  </definedNames>
  <calcPr calcId="145621"/>
</workbook>
</file>

<file path=xl/calcChain.xml><?xml version="1.0" encoding="utf-8"?>
<calcChain xmlns="http://schemas.openxmlformats.org/spreadsheetml/2006/main">
  <c r="AA62" i="1" l="1"/>
  <c r="Y62" i="1"/>
  <c r="AA61" i="1"/>
  <c r="Y61" i="1"/>
  <c r="X61" i="1"/>
  <c r="W61" i="1"/>
  <c r="AA60" i="1"/>
  <c r="Y60" i="1"/>
  <c r="AA59" i="1"/>
  <c r="Y59" i="1"/>
  <c r="AA58" i="1"/>
  <c r="Y58" i="1"/>
  <c r="X58" i="1"/>
  <c r="AA57" i="1"/>
  <c r="Y57" i="1"/>
  <c r="X57" i="1"/>
  <c r="Y56" i="1"/>
  <c r="X56" i="1"/>
  <c r="W56" i="1"/>
  <c r="V56" i="1"/>
  <c r="U56" i="1"/>
  <c r="X55" i="1"/>
  <c r="W55" i="1"/>
  <c r="V55" i="1"/>
  <c r="U55" i="1"/>
  <c r="U54" i="1"/>
  <c r="V53" i="1"/>
  <c r="U53" i="1"/>
  <c r="T53" i="1"/>
  <c r="X52" i="1"/>
  <c r="W52" i="1"/>
  <c r="V52" i="1"/>
  <c r="U52" i="1"/>
  <c r="T52" i="1"/>
  <c r="AA50" i="1"/>
  <c r="AA49" i="1"/>
  <c r="Y49" i="1"/>
  <c r="X49" i="1"/>
  <c r="W49" i="1"/>
  <c r="Y48" i="1"/>
  <c r="X48" i="1"/>
  <c r="W48" i="1"/>
  <c r="V48" i="1"/>
  <c r="V47" i="1"/>
  <c r="U47" i="1"/>
  <c r="U46" i="1"/>
  <c r="X45" i="1"/>
  <c r="W45" i="1"/>
  <c r="AB44" i="1"/>
  <c r="AA44" i="1"/>
  <c r="Z44" i="1"/>
  <c r="Y44" i="1"/>
  <c r="X44" i="1"/>
  <c r="W44" i="1"/>
  <c r="V44" i="1"/>
  <c r="U44" i="1"/>
  <c r="AB43" i="1"/>
  <c r="AA43" i="1"/>
  <c r="Z43" i="1"/>
  <c r="Y43" i="1"/>
  <c r="X43" i="1"/>
  <c r="W43" i="1"/>
  <c r="V43" i="1"/>
  <c r="U43" i="1"/>
  <c r="T43" i="1"/>
  <c r="AB42" i="1"/>
  <c r="AA42" i="1"/>
  <c r="Z42" i="1"/>
  <c r="Y42" i="1"/>
  <c r="X42" i="1"/>
  <c r="W42" i="1"/>
  <c r="V42" i="1"/>
  <c r="U42" i="1"/>
  <c r="T42" i="1"/>
  <c r="AB41" i="1"/>
  <c r="AA41" i="1"/>
  <c r="X41" i="1"/>
  <c r="W41" i="1"/>
  <c r="V41" i="1"/>
  <c r="U41" i="1"/>
  <c r="X40" i="1"/>
  <c r="W40" i="1"/>
  <c r="V39" i="1"/>
  <c r="U39" i="1"/>
  <c r="T39" i="1"/>
  <c r="U38" i="1"/>
  <c r="W37" i="1"/>
  <c r="V37" i="1"/>
  <c r="U37" i="1"/>
  <c r="AA36" i="1"/>
  <c r="Y36" i="1"/>
  <c r="X36" i="1"/>
  <c r="W36" i="1"/>
  <c r="V36" i="1"/>
  <c r="U36" i="1"/>
  <c r="T35" i="1"/>
  <c r="S35" i="1"/>
  <c r="R35" i="1"/>
  <c r="T34" i="1"/>
  <c r="S34" i="1"/>
  <c r="R34" i="1"/>
  <c r="U33" i="1"/>
  <c r="T33" i="1"/>
  <c r="S33" i="1"/>
  <c r="R33" i="1"/>
  <c r="U32" i="1"/>
  <c r="T32" i="1"/>
  <c r="S32" i="1"/>
  <c r="R32" i="1"/>
  <c r="U31" i="1"/>
  <c r="T31" i="1"/>
  <c r="S31" i="1"/>
  <c r="R31" i="1"/>
  <c r="AA30" i="1"/>
  <c r="Y30" i="1"/>
  <c r="X30" i="1"/>
  <c r="W30" i="1"/>
  <c r="V30" i="1"/>
  <c r="U30" i="1"/>
  <c r="T30" i="1"/>
  <c r="S30" i="1"/>
  <c r="R30" i="1"/>
  <c r="U29" i="1"/>
  <c r="AA28" i="1"/>
  <c r="AA29" i="1" s="1"/>
  <c r="Y28" i="1"/>
  <c r="Y29" i="1" s="1"/>
  <c r="X28" i="1"/>
  <c r="X29" i="1" s="1"/>
  <c r="W28" i="1"/>
  <c r="W29" i="1" s="1"/>
  <c r="V28" i="1"/>
  <c r="V29" i="1" s="1"/>
  <c r="U28" i="1"/>
  <c r="T28" i="1"/>
  <c r="T29" i="1" s="1"/>
  <c r="S28" i="1"/>
  <c r="S29" i="1" s="1"/>
  <c r="R28" i="1"/>
  <c r="R29" i="1" s="1"/>
  <c r="AA27" i="1"/>
  <c r="Y27" i="1"/>
  <c r="X27" i="1"/>
  <c r="W27" i="1"/>
  <c r="V27" i="1"/>
  <c r="U27" i="1"/>
  <c r="T27" i="1"/>
  <c r="S27" i="1"/>
  <c r="R27" i="1"/>
  <c r="Q27" i="1"/>
  <c r="AA26" i="1"/>
  <c r="Y26" i="1"/>
  <c r="X26" i="1"/>
  <c r="W26" i="1"/>
  <c r="V26" i="1"/>
  <c r="U26" i="1"/>
  <c r="T26" i="1"/>
  <c r="S26" i="1"/>
  <c r="R26" i="1"/>
  <c r="Q26" i="1"/>
  <c r="AA25" i="1"/>
  <c r="Y25" i="1"/>
  <c r="X25" i="1"/>
  <c r="W25" i="1"/>
  <c r="V25" i="1"/>
  <c r="U25" i="1"/>
  <c r="T25" i="1"/>
  <c r="S25" i="1"/>
  <c r="R25" i="1"/>
  <c r="Q25" i="1"/>
  <c r="AA24" i="1"/>
  <c r="Y24" i="1"/>
  <c r="X24" i="1"/>
  <c r="W24" i="1"/>
  <c r="V24" i="1"/>
  <c r="U24" i="1"/>
  <c r="T24" i="1"/>
  <c r="S24" i="1"/>
  <c r="R24" i="1"/>
  <c r="Q24" i="1"/>
  <c r="U18" i="1"/>
  <c r="R18" i="1"/>
  <c r="Y17" i="1"/>
  <c r="U17" i="1"/>
  <c r="R17" i="1"/>
  <c r="Y16" i="1"/>
  <c r="U16" i="1"/>
  <c r="R16" i="1"/>
  <c r="AA15" i="1"/>
  <c r="U15" i="1"/>
  <c r="R15" i="1"/>
  <c r="AA14" i="1"/>
  <c r="U14" i="1"/>
  <c r="R14" i="1"/>
  <c r="AA13" i="1"/>
  <c r="U13" i="1"/>
  <c r="AA12" i="1"/>
  <c r="U12" i="1"/>
  <c r="R12" i="1"/>
  <c r="R13" i="1" s="1"/>
  <c r="AA9" i="1"/>
  <c r="X9" i="1"/>
  <c r="R9" i="1"/>
</calcChain>
</file>

<file path=xl/sharedStrings.xml><?xml version="1.0" encoding="utf-8"?>
<sst xmlns="http://schemas.openxmlformats.org/spreadsheetml/2006/main" count="160" uniqueCount="122">
  <si>
    <t>Line</t>
  </si>
  <si>
    <t>Test</t>
  </si>
  <si>
    <t>SumOfA</t>
  </si>
  <si>
    <t>SumOfB</t>
  </si>
  <si>
    <t>SumOfC</t>
  </si>
  <si>
    <t>SumOfD</t>
  </si>
  <si>
    <t>SumOfE</t>
  </si>
  <si>
    <t>SumOfF</t>
  </si>
  <si>
    <t>SumOfG</t>
  </si>
  <si>
    <t>SumOfH</t>
  </si>
  <si>
    <t>SumOfI</t>
  </si>
  <si>
    <t>SumOfJ</t>
  </si>
  <si>
    <t>SumOfK</t>
  </si>
  <si>
    <t>b9</t>
  </si>
  <si>
    <t>SPR CRUDE OIL COMPREHENSIVE ANALYSIS</t>
  </si>
  <si>
    <t xml:space="preserve"> Sediment by Extraction, mass %</t>
  </si>
  <si>
    <t>o62</t>
  </si>
  <si>
    <t xml:space="preserve"> Water, mass %</t>
  </si>
  <si>
    <t xml:space="preserve"> Salt, mass %</t>
  </si>
  <si>
    <t xml:space="preserve"> Sample ID  </t>
  </si>
  <si>
    <t>West Hackberry, Sweet</t>
  </si>
  <si>
    <t xml:space="preserve">Sample No.  </t>
  </si>
  <si>
    <t xml:space="preserve"> RVP, psi @ 100° F</t>
  </si>
  <si>
    <t xml:space="preserve"> </t>
  </si>
  <si>
    <t>Vol. %</t>
  </si>
  <si>
    <t xml:space="preserve"> Laboratory No.</t>
  </si>
  <si>
    <t>none</t>
  </si>
  <si>
    <t xml:space="preserve">              Date collected    </t>
  </si>
  <si>
    <t xml:space="preserve">Date reported   </t>
  </si>
  <si>
    <t>Vol. Sum %</t>
  </si>
  <si>
    <t>mass %</t>
  </si>
  <si>
    <t>mass Sum  %</t>
  </si>
  <si>
    <t>Sediment by Extraction, mass %</t>
  </si>
  <si>
    <t>Crude</t>
  </si>
  <si>
    <t>Water, mass %</t>
  </si>
  <si>
    <t>Salt, mass %</t>
  </si>
  <si>
    <t>Relative Density, 60/60° F</t>
  </si>
  <si>
    <t>API Gravity</t>
  </si>
  <si>
    <t>Sulfur, mass %</t>
  </si>
  <si>
    <t xml:space="preserve"> Relative Density, 60/60° F</t>
  </si>
  <si>
    <t xml:space="preserve">            Ni, ppm</t>
  </si>
  <si>
    <t xml:space="preserve">            RVP, psi @ 100° F</t>
  </si>
  <si>
    <t>Mercaptan Sulfur, ppm</t>
  </si>
  <si>
    <t xml:space="preserve"> API Gravity</t>
  </si>
  <si>
    <t xml:space="preserve">            V, ppm</t>
  </si>
  <si>
    <t xml:space="preserve">            Acid number, mg KOH/g</t>
  </si>
  <si>
    <t>H2S Sulfur, ppm</t>
  </si>
  <si>
    <t xml:space="preserve"> Sulfur, mass %</t>
  </si>
  <si>
    <t xml:space="preserve">            Fe, ppm</t>
  </si>
  <si>
    <t xml:space="preserve">            Mercaptan Sulfur, ppm</t>
  </si>
  <si>
    <t>Organic Cl, ppm</t>
  </si>
  <si>
    <t xml:space="preserve"> Nitrogen, mass %</t>
  </si>
  <si>
    <t xml:space="preserve">            Cu, ppm</t>
  </si>
  <si>
    <r>
      <t xml:space="preserve">           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</si>
  <si>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>Research Octane Number</t>
  </si>
  <si>
    <t xml:space="preserve"> Micro Car. Res., mass %</t>
  </si>
  <si>
    <t xml:space="preserve">            Org. Cl, ppm</t>
  </si>
  <si>
    <t xml:space="preserve">            Viscosity:  77° F </t>
  </si>
  <si>
    <t>cSt</t>
  </si>
  <si>
    <t>Motor Octane Number</t>
  </si>
  <si>
    <t xml:space="preserve"> Pour Point, °C</t>
  </si>
  <si>
    <t xml:space="preserve">            UOP "K" Factor</t>
  </si>
  <si>
    <t xml:space="preserve">       100° F</t>
  </si>
  <si>
    <t>Acid Number, mg KOH/g</t>
  </si>
  <si>
    <t xml:space="preserve"> Wax, mass %</t>
  </si>
  <si>
    <t xml:space="preserve">   Asphaltenes, mass %</t>
  </si>
  <si>
    <t>Cetane Index</t>
  </si>
  <si>
    <t>Aromatics, Vol. %</t>
  </si>
  <si>
    <t>Fraction</t>
  </si>
  <si>
    <t>Gas</t>
  </si>
  <si>
    <t>Residuum</t>
  </si>
  <si>
    <t>Naphthalenes, Vol. %</t>
  </si>
  <si>
    <r>
      <t>C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-</t>
    </r>
  </si>
  <si>
    <t>C5 -</t>
  </si>
  <si>
    <t>175°  -</t>
  </si>
  <si>
    <t>250°  -</t>
  </si>
  <si>
    <t>375°  -</t>
  </si>
  <si>
    <t>530°  -</t>
  </si>
  <si>
    <t>650°  -</t>
  </si>
  <si>
    <t>850°  -</t>
  </si>
  <si>
    <t>Wax, mass %</t>
  </si>
  <si>
    <t>Cut Temp.</t>
  </si>
  <si>
    <r>
      <t>C</t>
    </r>
    <r>
      <rPr>
        <vertAlign val="subscript"/>
        <sz val="10"/>
        <rFont val="Arial"/>
        <family val="2"/>
      </rPr>
      <t>4</t>
    </r>
  </si>
  <si>
    <t>175° F</t>
  </si>
  <si>
    <t>250° F</t>
  </si>
  <si>
    <t>375° F</t>
  </si>
  <si>
    <t>530° F</t>
  </si>
  <si>
    <t>650° F</t>
  </si>
  <si>
    <t>850° F</t>
  </si>
  <si>
    <t>1050° F</t>
  </si>
  <si>
    <t>650° F+</t>
  </si>
  <si>
    <t>1050° F+</t>
  </si>
  <si>
    <t>UOP "K" Factor</t>
  </si>
  <si>
    <t>Hydrogen, mass %</t>
  </si>
  <si>
    <t>Carbon, mass %</t>
  </si>
  <si>
    <t>Nitrogen, mass %</t>
  </si>
  <si>
    <t>Refractive Index, 60° C</t>
  </si>
  <si>
    <t>Viscosity, cSt   77° F</t>
  </si>
  <si>
    <t>Viscosity, cSt 100° F</t>
  </si>
  <si>
    <t>Viscosity, cSt 130° F</t>
  </si>
  <si>
    <t>Viscosity, cSt 180° F</t>
  </si>
  <si>
    <t>Viscosity, cSt 210° F</t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</si>
  <si>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</si>
  <si>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 xml:space="preserve">Viscosity, cSt 275° F </t>
  </si>
  <si>
    <t>Aniline Point, ° C</t>
  </si>
  <si>
    <t>Smoke point, mm</t>
  </si>
  <si>
    <t>Freezing Point, °C</t>
  </si>
  <si>
    <t>Cloud Point, °C</t>
  </si>
  <si>
    <t>Pour Point, °C</t>
  </si>
  <si>
    <t>Ni, ppm</t>
  </si>
  <si>
    <t>V, ppm</t>
  </si>
  <si>
    <t>Fe, ppm</t>
  </si>
  <si>
    <t>Cu, ppm</t>
  </si>
  <si>
    <t>Micro Car. Res., mass %</t>
  </si>
  <si>
    <t>Asphaltenes, mass %</t>
  </si>
  <si>
    <t>Viscosity, cSt</t>
  </si>
  <si>
    <t xml:space="preserve">  77° F</t>
  </si>
  <si>
    <t>100° F</t>
  </si>
  <si>
    <t>130° F</t>
  </si>
  <si>
    <t>180° F</t>
  </si>
  <si>
    <t>210° F</t>
  </si>
  <si>
    <t xml:space="preserve">275° 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</si>
</sst>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&quot;&quot;;&quot;&quot;;&quot;&quot;;&quot;&quot;"/>
    <numFmt numFmtId="165" formatCode="[&lt;0.01]0.0000;[&lt;0.1]0.000;General"/>
    <numFmt numFmtId="166" formatCode="0.0000"/>
    <numFmt numFmtId="167" formatCode="[&lt;10]0.00;[&lt;100]0.0;General"/>
    <numFmt numFmtId="168" formatCode="0.0"/>
    <numFmt numFmtId="169" formatCode="[&lt;1]0.00;[&lt;20]0.0;General"/>
    <numFmt numFmtId="170" formatCode="0.0%"/>
    <numFmt numFmtId="171" formatCode="[&lt;1]0.000;[&lt;10]0.00;0.0"/>
    <numFmt numFmtId="172" formatCode="[&lt;0.1]0.0000;[&lt;1]0.000;General"/>
    <numFmt numFmtId="173" formatCode="[&lt;10]0.000;[&lt;100]0.00;General"/>
    <numFmt numFmtId="174" formatCode="0.000"/>
    <numFmt numFmtId="175" formatCode="[&lt;1]0.0000;[&lt;10]0.000;General"/>
    <numFmt numFmtId="176" formatCode="[&lt;100]0.00;[&lt;1000]0.0;0"/>
  </numFmts>
  <fonts count="7" x14ac:knownFonts="1">
    <font>
      <sz val="10"/>
      <name val="Arial"/>
    </font>
    <font>
      <sz val="10"/>
      <color indexed="8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b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1" fillId="2" borderId="1" xfId="1" applyFont="1" applyFill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0" borderId="2" xfId="1" applyFont="1" applyFill="1" applyBorder="1" applyAlignment="1">
      <alignment horizontal="right" wrapText="1"/>
    </xf>
    <xf numFmtId="0" fontId="1" fillId="0" borderId="2" xfId="1" applyFont="1" applyFill="1" applyBorder="1" applyAlignment="1">
      <alignment wrapText="1"/>
    </xf>
    <xf numFmtId="0" fontId="1" fillId="0" borderId="0" xfId="1"/>
    <xf numFmtId="164" fontId="0" fillId="0" borderId="0" xfId="0" applyNumberFormat="1"/>
    <xf numFmtId="0" fontId="0" fillId="0" borderId="0" xfId="0" applyAlignment="1">
      <alignment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/>
    <xf numFmtId="0" fontId="0" fillId="0" borderId="0" xfId="0" applyAlignment="1">
      <alignment horizontal="right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vertical="center"/>
    </xf>
    <xf numFmtId="0" fontId="0" fillId="0" borderId="3" xfId="0" applyBorder="1" applyAlignment="1" applyProtection="1">
      <alignment horizontal="centerContinuous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14" fontId="0" fillId="0" borderId="3" xfId="0" applyNumberFormat="1" applyBorder="1" applyAlignment="1" applyProtection="1">
      <alignment horizontal="centerContinuous" vertical="center"/>
      <protection locked="0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6" xfId="0" applyBorder="1"/>
    <xf numFmtId="0" fontId="4" fillId="0" borderId="7" xfId="0" applyFont="1" applyBorder="1" applyAlignment="1">
      <alignment horizontal="centerContinuous" vertical="center"/>
    </xf>
    <xf numFmtId="0" fontId="0" fillId="0" borderId="0" xfId="0" applyBorder="1" applyAlignment="1">
      <alignment horizontal="right" vertical="center"/>
    </xf>
    <xf numFmtId="2" fontId="0" fillId="0" borderId="3" xfId="0" applyNumberForma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2" fontId="3" fillId="0" borderId="3" xfId="0" applyNumberFormat="1" applyFont="1" applyBorder="1" applyAlignment="1">
      <alignment horizontal="centerContinuous" vertical="center"/>
    </xf>
    <xf numFmtId="0" fontId="5" fillId="0" borderId="0" xfId="0" applyFont="1"/>
    <xf numFmtId="0" fontId="3" fillId="0" borderId="0" xfId="0" applyFont="1" applyBorder="1" applyAlignment="1">
      <alignment horizontal="right" vertical="center"/>
    </xf>
    <xf numFmtId="165" fontId="0" fillId="0" borderId="3" xfId="0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0" fillId="0" borderId="0" xfId="0" applyBorder="1" applyAlignment="1">
      <alignment vertical="center"/>
    </xf>
    <xf numFmtId="166" fontId="0" fillId="0" borderId="3" xfId="0" applyNumberFormat="1" applyBorder="1" applyAlignment="1" applyProtection="1">
      <alignment horizontal="center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Continuous" vertical="center"/>
      <protection locked="0"/>
    </xf>
    <xf numFmtId="168" fontId="0" fillId="0" borderId="3" xfId="0" applyNumberFormat="1" applyBorder="1" applyAlignment="1" applyProtection="1">
      <alignment horizontal="center" vertical="center"/>
      <protection locked="0"/>
    </xf>
    <xf numFmtId="169" fontId="0" fillId="0" borderId="3" xfId="0" applyNumberFormat="1" applyBorder="1" applyAlignment="1" applyProtection="1">
      <alignment horizontal="centerContinuous" vertical="center"/>
      <protection locked="0"/>
    </xf>
    <xf numFmtId="0" fontId="3" fillId="0" borderId="0" xfId="0" applyFont="1" applyAlignment="1">
      <alignment horizontal="center"/>
    </xf>
    <xf numFmtId="170" fontId="0" fillId="0" borderId="0" xfId="0" applyNumberFormat="1"/>
    <xf numFmtId="171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quotePrefix="1" applyBorder="1" applyAlignment="1">
      <alignment horizontal="left" vertical="center"/>
    </xf>
    <xf numFmtId="1" fontId="0" fillId="0" borderId="3" xfId="0" applyNumberFormat="1" applyBorder="1" applyAlignment="1" applyProtection="1">
      <alignment horizontal="centerContinuous" vertical="center"/>
      <protection locked="0"/>
    </xf>
    <xf numFmtId="168" fontId="0" fillId="0" borderId="3" xfId="0" applyNumberFormat="1" applyBorder="1" applyAlignment="1" applyProtection="1">
      <alignment horizontal="centerContinuous" vertical="center"/>
      <protection locked="0"/>
    </xf>
    <xf numFmtId="0" fontId="3" fillId="0" borderId="0" xfId="0" applyFont="1"/>
    <xf numFmtId="172" fontId="0" fillId="0" borderId="3" xfId="0" applyNumberFormat="1" applyBorder="1" applyAlignment="1" applyProtection="1">
      <alignment horizontal="center" vertical="center"/>
      <protection locked="0"/>
    </xf>
    <xf numFmtId="168" fontId="3" fillId="0" borderId="3" xfId="0" applyNumberFormat="1" applyFont="1" applyBorder="1" applyAlignment="1" applyProtection="1">
      <alignment horizontal="center" vertical="center"/>
      <protection locked="0"/>
    </xf>
    <xf numFmtId="173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vertical="center"/>
    </xf>
    <xf numFmtId="1" fontId="0" fillId="0" borderId="11" xfId="0" applyNumberFormat="1" applyBorder="1" applyAlignment="1" applyProtection="1">
      <alignment horizontal="center" vertical="center"/>
      <protection locked="0"/>
    </xf>
    <xf numFmtId="168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2" fontId="0" fillId="0" borderId="11" xfId="0" applyNumberFormat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Continuous" vertical="center"/>
    </xf>
    <xf numFmtId="0" fontId="0" fillId="0" borderId="3" xfId="0" applyBorder="1" applyAlignment="1">
      <alignment horizontal="centerContinuous"/>
    </xf>
    <xf numFmtId="0" fontId="0" fillId="0" borderId="10" xfId="0" applyBorder="1" applyAlignment="1">
      <alignment horizontal="centerContinuous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Continuous" vertical="center"/>
    </xf>
    <xf numFmtId="0" fontId="0" fillId="0" borderId="13" xfId="0" applyBorder="1" applyAlignment="1">
      <alignment horizontal="centerContinuous"/>
    </xf>
    <xf numFmtId="0" fontId="0" fillId="0" borderId="14" xfId="0" applyBorder="1" applyAlignment="1">
      <alignment horizontal="centerContinuous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Continuous" vertical="center"/>
    </xf>
    <xf numFmtId="168" fontId="0" fillId="0" borderId="15" xfId="0" applyNumberFormat="1" applyBorder="1" applyAlignment="1" applyProtection="1">
      <alignment horizontal="center" vertical="center"/>
      <protection locked="0"/>
    </xf>
    <xf numFmtId="168" fontId="0" fillId="0" borderId="16" xfId="0" applyNumberFormat="1" applyBorder="1" applyAlignment="1" applyProtection="1">
      <alignment horizontal="center" vertical="center"/>
      <protection locked="0"/>
    </xf>
    <xf numFmtId="168" fontId="0" fillId="0" borderId="9" xfId="0" applyNumberFormat="1" applyBorder="1" applyAlignment="1" applyProtection="1">
      <alignment horizontal="center" vertical="center"/>
      <protection locked="0"/>
    </xf>
    <xf numFmtId="168" fontId="0" fillId="0" borderId="21" xfId="0" applyNumberFormat="1" applyBorder="1" applyAlignment="1" applyProtection="1">
      <alignment horizontal="center" vertical="center"/>
      <protection locked="0"/>
    </xf>
    <xf numFmtId="168" fontId="0" fillId="0" borderId="0" xfId="0" applyNumberFormat="1"/>
    <xf numFmtId="166" fontId="0" fillId="0" borderId="15" xfId="0" applyNumberFormat="1" applyBorder="1" applyAlignment="1" applyProtection="1">
      <alignment horizontal="center" vertical="center"/>
      <protection locked="0"/>
    </xf>
    <xf numFmtId="166" fontId="0" fillId="0" borderId="9" xfId="0" applyNumberFormat="1" applyBorder="1" applyAlignment="1" applyProtection="1">
      <alignment horizontal="center" vertical="center"/>
      <protection locked="0"/>
    </xf>
    <xf numFmtId="172" fontId="0" fillId="0" borderId="15" xfId="0" applyNumberFormat="1" applyBorder="1" applyAlignment="1" applyProtection="1">
      <alignment horizontal="center" vertical="center"/>
      <protection locked="0"/>
    </xf>
    <xf numFmtId="172" fontId="0" fillId="0" borderId="9" xfId="0" applyNumberFormat="1" applyBorder="1" applyAlignment="1" applyProtection="1">
      <alignment horizontal="center" vertical="center"/>
      <protection locked="0"/>
    </xf>
    <xf numFmtId="174" fontId="0" fillId="0" borderId="9" xfId="0" applyNumberFormat="1" applyBorder="1" applyAlignment="1" applyProtection="1">
      <alignment horizontal="center" vertical="center"/>
      <protection locked="0"/>
    </xf>
    <xf numFmtId="1" fontId="0" fillId="0" borderId="15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 applyProtection="1">
      <alignment horizontal="centerContinuous" vertical="center"/>
      <protection locked="0"/>
    </xf>
    <xf numFmtId="0" fontId="0" fillId="3" borderId="3" xfId="0" applyFill="1" applyBorder="1" applyAlignment="1">
      <alignment horizontal="centerContinuous" vertical="center"/>
    </xf>
    <xf numFmtId="0" fontId="0" fillId="3" borderId="10" xfId="0" applyFill="1" applyBorder="1"/>
    <xf numFmtId="0" fontId="3" fillId="0" borderId="3" xfId="0" applyFont="1" applyBorder="1" applyAlignment="1">
      <alignment vertical="center"/>
    </xf>
    <xf numFmtId="168" fontId="3" fillId="0" borderId="15" xfId="0" applyNumberFormat="1" applyFont="1" applyBorder="1" applyAlignment="1" applyProtection="1">
      <alignment horizontal="center" vertical="center"/>
      <protection locked="0"/>
    </xf>
    <xf numFmtId="168" fontId="3" fillId="4" borderId="3" xfId="0" applyNumberFormat="1" applyFont="1" applyFill="1" applyBorder="1" applyAlignment="1">
      <alignment horizontal="center" vertical="center"/>
    </xf>
    <xf numFmtId="168" fontId="3" fillId="0" borderId="9" xfId="0" applyNumberFormat="1" applyFont="1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69" fontId="0" fillId="0" borderId="9" xfId="0" applyNumberFormat="1" applyBorder="1" applyAlignment="1" applyProtection="1">
      <alignment horizontal="center" vertical="center"/>
      <protection locked="0"/>
    </xf>
    <xf numFmtId="169" fontId="3" fillId="0" borderId="9" xfId="0" applyNumberFormat="1" applyFont="1" applyBorder="1" applyAlignment="1" applyProtection="1">
      <alignment horizontal="center" vertical="center"/>
      <protection locked="0"/>
    </xf>
    <xf numFmtId="169" fontId="0" fillId="0" borderId="9" xfId="0" applyNumberFormat="1" applyFill="1" applyBorder="1" applyAlignment="1" applyProtection="1">
      <alignment horizontal="center" vertical="center"/>
      <protection locked="0"/>
    </xf>
    <xf numFmtId="168" fontId="0" fillId="0" borderId="9" xfId="0" applyNumberFormat="1" applyFill="1" applyBorder="1" applyAlignment="1" applyProtection="1">
      <alignment horizontal="center" vertical="center"/>
      <protection locked="0"/>
    </xf>
    <xf numFmtId="2" fontId="0" fillId="0" borderId="9" xfId="0" applyNumberFormat="1" applyBorder="1" applyAlignment="1" applyProtection="1">
      <alignment horizontal="center" vertical="center"/>
      <protection locked="0"/>
    </xf>
    <xf numFmtId="168" fontId="0" fillId="3" borderId="9" xfId="0" applyNumberFormat="1" applyFill="1" applyBorder="1" applyAlignment="1" applyProtection="1">
      <alignment horizontal="centerContinuous" vertical="center"/>
      <protection locked="0"/>
    </xf>
    <xf numFmtId="168" fontId="0" fillId="3" borderId="3" xfId="0" applyNumberFormat="1" applyFill="1" applyBorder="1" applyAlignment="1">
      <alignment horizontal="centerContinuous" vertical="center"/>
    </xf>
    <xf numFmtId="168" fontId="0" fillId="0" borderId="23" xfId="0" applyNumberFormat="1" applyBorder="1" applyAlignment="1" applyProtection="1">
      <alignment horizontal="center" vertical="center"/>
      <protection locked="0"/>
    </xf>
    <xf numFmtId="0" fontId="0" fillId="0" borderId="22" xfId="0" applyBorder="1"/>
    <xf numFmtId="2" fontId="0" fillId="0" borderId="0" xfId="0" applyNumberFormat="1"/>
    <xf numFmtId="172" fontId="0" fillId="0" borderId="9" xfId="0" applyNumberFormat="1" applyFill="1" applyBorder="1" applyAlignment="1" applyProtection="1">
      <alignment horizontal="center" vertical="center"/>
      <protection locked="0"/>
    </xf>
    <xf numFmtId="166" fontId="0" fillId="0" borderId="9" xfId="0" applyNumberFormat="1" applyFill="1" applyBorder="1" applyAlignment="1" applyProtection="1">
      <alignment horizontal="center" vertical="center"/>
      <protection locked="0"/>
    </xf>
    <xf numFmtId="175" fontId="0" fillId="0" borderId="9" xfId="0" applyNumberFormat="1" applyBorder="1" applyAlignment="1" applyProtection="1">
      <alignment horizontal="center" vertical="center"/>
      <protection locked="0"/>
    </xf>
    <xf numFmtId="174" fontId="0" fillId="3" borderId="9" xfId="0" applyNumberFormat="1" applyFill="1" applyBorder="1" applyAlignment="1">
      <alignment horizontal="center" vertical="center"/>
    </xf>
    <xf numFmtId="173" fontId="0" fillId="0" borderId="9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1" fontId="0" fillId="3" borderId="9" xfId="0" applyNumberFormat="1" applyFill="1" applyBorder="1" applyAlignment="1" applyProtection="1">
      <alignment horizontal="centerContinuous" vertical="center"/>
      <protection locked="0"/>
    </xf>
    <xf numFmtId="1" fontId="0" fillId="3" borderId="3" xfId="0" applyNumberFormat="1" applyFill="1" applyBorder="1" applyAlignment="1">
      <alignment horizontal="centerContinuous" vertical="center"/>
    </xf>
    <xf numFmtId="167" fontId="0" fillId="0" borderId="9" xfId="0" applyNumberFormat="1" applyBorder="1" applyAlignment="1" applyProtection="1">
      <alignment horizontal="center" vertical="center"/>
      <protection locked="0"/>
    </xf>
    <xf numFmtId="167" fontId="0" fillId="0" borderId="9" xfId="0" applyNumberFormat="1" applyBorder="1" applyAlignment="1" applyProtection="1">
      <alignment horizontal="centerContinuous" vertical="center"/>
      <protection locked="0"/>
    </xf>
    <xf numFmtId="167" fontId="0" fillId="0" borderId="3" xfId="0" applyNumberFormat="1" applyBorder="1" applyAlignment="1" applyProtection="1">
      <alignment horizontal="centerContinuous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0" borderId="1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3" borderId="2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8" fontId="0" fillId="0" borderId="21" xfId="0" applyNumberFormat="1" applyFill="1" applyBorder="1" applyAlignment="1" applyProtection="1">
      <alignment horizontal="center" vertical="center"/>
      <protection locked="0"/>
    </xf>
    <xf numFmtId="168" fontId="0" fillId="0" borderId="22" xfId="0" applyNumberFormat="1" applyFill="1" applyBorder="1" applyAlignment="1" applyProtection="1">
      <alignment horizontal="center" vertical="center"/>
      <protection locked="0"/>
    </xf>
    <xf numFmtId="168" fontId="0" fillId="0" borderId="21" xfId="0" applyNumberFormat="1" applyBorder="1" applyAlignment="1" applyProtection="1">
      <alignment horizontal="center" vertical="center"/>
      <protection locked="0"/>
    </xf>
    <xf numFmtId="168" fontId="0" fillId="0" borderId="11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2" fontId="0" fillId="0" borderId="22" xfId="0" applyNumberFormat="1" applyBorder="1" applyAlignment="1" applyProtection="1">
      <alignment horizontal="center" vertical="center"/>
      <protection locked="0"/>
    </xf>
    <xf numFmtId="176" fontId="0" fillId="0" borderId="21" xfId="0" applyNumberFormat="1" applyFill="1" applyBorder="1" applyAlignment="1" applyProtection="1">
      <alignment horizontal="center" vertical="center"/>
      <protection locked="0"/>
    </xf>
    <xf numFmtId="176" fontId="0" fillId="0" borderId="11" xfId="0" applyNumberFormat="1" applyFill="1" applyBorder="1" applyAlignment="1" applyProtection="1">
      <alignment horizontal="center" vertical="center"/>
      <protection locked="0"/>
    </xf>
    <xf numFmtId="1" fontId="0" fillId="0" borderId="21" xfId="0" applyNumberFormat="1" applyFill="1" applyBorder="1" applyAlignment="1" applyProtection="1">
      <alignment horizontal="center" vertical="center"/>
      <protection locked="0"/>
    </xf>
    <xf numFmtId="1" fontId="0" fillId="0" borderId="22" xfId="0" applyNumberFormat="1" applyFill="1" applyBorder="1" applyAlignment="1" applyProtection="1">
      <alignment horizontal="center" vertical="center"/>
      <protection locked="0"/>
    </xf>
    <xf numFmtId="167" fontId="0" fillId="0" borderId="21" xfId="0" applyNumberFormat="1" applyFill="1" applyBorder="1" applyAlignment="1" applyProtection="1">
      <alignment horizontal="center" vertical="center"/>
      <protection locked="0"/>
    </xf>
    <xf numFmtId="167" fontId="0" fillId="0" borderId="22" xfId="0" applyNumberFormat="1" applyFill="1" applyBorder="1" applyAlignment="1" applyProtection="1">
      <alignment horizontal="center" vertical="center"/>
      <protection locked="0"/>
    </xf>
    <xf numFmtId="168" fontId="0" fillId="0" borderId="21" xfId="0" applyNumberFormat="1" applyFill="1" applyBorder="1" applyAlignment="1">
      <alignment horizontal="center" vertical="center"/>
    </xf>
    <xf numFmtId="168" fontId="0" fillId="0" borderId="22" xfId="0" applyNumberFormat="1" applyFill="1" applyBorder="1" applyAlignment="1">
      <alignment horizontal="center" vertical="center"/>
    </xf>
    <xf numFmtId="172" fontId="0" fillId="0" borderId="21" xfId="0" applyNumberFormat="1" applyBorder="1" applyAlignment="1" applyProtection="1">
      <alignment horizontal="center" vertical="center"/>
      <protection locked="0"/>
    </xf>
    <xf numFmtId="172" fontId="0" fillId="0" borderId="22" xfId="0" applyNumberFormat="1" applyBorder="1" applyAlignment="1" applyProtection="1">
      <alignment horizontal="center" vertical="center"/>
      <protection locked="0"/>
    </xf>
    <xf numFmtId="172" fontId="0" fillId="0" borderId="21" xfId="0" applyNumberFormat="1" applyFill="1" applyBorder="1" applyAlignment="1" applyProtection="1">
      <alignment horizontal="center" vertical="center"/>
      <protection locked="0"/>
    </xf>
    <xf numFmtId="172" fontId="0" fillId="0" borderId="11" xfId="0" applyNumberFormat="1" applyFill="1" applyBorder="1" applyAlignment="1" applyProtection="1">
      <alignment horizontal="center" vertical="center"/>
      <protection locked="0"/>
    </xf>
    <xf numFmtId="176" fontId="0" fillId="0" borderId="21" xfId="0" applyNumberFormat="1" applyBorder="1" applyAlignment="1" applyProtection="1">
      <alignment horizontal="center" vertical="center"/>
      <protection locked="0"/>
    </xf>
    <xf numFmtId="176" fontId="0" fillId="0" borderId="22" xfId="0" applyNumberFormat="1" applyBorder="1" applyAlignment="1" applyProtection="1">
      <alignment horizontal="center" vertical="center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171" fontId="0" fillId="0" borderId="21" xfId="0" applyNumberFormat="1" applyFill="1" applyBorder="1" applyAlignment="1" applyProtection="1">
      <alignment horizontal="center" vertical="center"/>
      <protection locked="0"/>
    </xf>
    <xf numFmtId="171" fontId="0" fillId="0" borderId="22" xfId="0" applyNumberFormat="1" applyFill="1" applyBorder="1" applyAlignment="1" applyProtection="1">
      <alignment horizontal="center" vertical="center"/>
      <protection locked="0"/>
    </xf>
    <xf numFmtId="171" fontId="0" fillId="0" borderId="21" xfId="0" applyNumberFormat="1" applyBorder="1" applyAlignment="1" applyProtection="1">
      <alignment horizontal="center" vertical="center"/>
      <protection locked="0"/>
    </xf>
    <xf numFmtId="171" fontId="0" fillId="0" borderId="11" xfId="0" applyNumberFormat="1" applyBorder="1" applyAlignment="1" applyProtection="1">
      <alignment horizontal="center" vertical="center"/>
      <protection locked="0"/>
    </xf>
    <xf numFmtId="169" fontId="0" fillId="0" borderId="21" xfId="0" applyNumberFormat="1" applyFill="1" applyBorder="1" applyAlignment="1" applyProtection="1">
      <alignment horizontal="center" vertical="center"/>
      <protection locked="0"/>
    </xf>
    <xf numFmtId="169" fontId="0" fillId="0" borderId="22" xfId="0" applyNumberFormat="1" applyFill="1" applyBorder="1" applyAlignment="1" applyProtection="1">
      <alignment horizontal="center" vertical="center"/>
      <protection locked="0"/>
    </xf>
    <xf numFmtId="169" fontId="0" fillId="0" borderId="21" xfId="0" applyNumberFormat="1" applyBorder="1" applyAlignment="1" applyProtection="1">
      <alignment horizontal="center" vertical="center"/>
      <protection locked="0"/>
    </xf>
    <xf numFmtId="169" fontId="0" fillId="0" borderId="11" xfId="0" applyNumberFormat="1" applyBorder="1" applyAlignment="1" applyProtection="1">
      <alignment horizontal="center" vertical="center"/>
      <protection locked="0"/>
    </xf>
    <xf numFmtId="168" fontId="0" fillId="0" borderId="22" xfId="0" applyNumberFormat="1" applyBorder="1" applyAlignment="1" applyProtection="1">
      <alignment horizontal="center" vertical="center"/>
      <protection locked="0"/>
    </xf>
    <xf numFmtId="166" fontId="0" fillId="0" borderId="21" xfId="0" applyNumberFormat="1" applyBorder="1" applyAlignment="1" applyProtection="1">
      <alignment horizontal="center" vertical="center"/>
      <protection locked="0"/>
    </xf>
    <xf numFmtId="166" fontId="0" fillId="0" borderId="22" xfId="0" applyNumberFormat="1" applyBorder="1" applyAlignment="1" applyProtection="1">
      <alignment horizontal="center" vertical="center"/>
      <protection locked="0"/>
    </xf>
    <xf numFmtId="174" fontId="0" fillId="0" borderId="21" xfId="0" applyNumberFormat="1" applyBorder="1" applyAlignment="1" applyProtection="1">
      <alignment horizontal="center" vertical="center"/>
      <protection locked="0"/>
    </xf>
    <xf numFmtId="174" fontId="0" fillId="0" borderId="11" xfId="0" applyNumberFormat="1" applyBorder="1" applyAlignment="1" applyProtection="1">
      <alignment horizontal="center" vertical="center"/>
      <protection locked="0"/>
    </xf>
    <xf numFmtId="168" fontId="0" fillId="0" borderId="9" xfId="0" applyNumberFormat="1" applyBorder="1" applyAlignment="1" applyProtection="1">
      <alignment horizontal="center" vertical="center"/>
      <protection locked="0"/>
    </xf>
    <xf numFmtId="168" fontId="0" fillId="0" borderId="10" xfId="0" applyNumberFormat="1" applyBorder="1" applyAlignment="1" applyProtection="1">
      <alignment horizontal="center" vertical="center"/>
      <protection locked="0"/>
    </xf>
    <xf numFmtId="168" fontId="0" fillId="0" borderId="3" xfId="0" applyNumberFormat="1" applyBorder="1" applyAlignment="1" applyProtection="1">
      <alignment horizontal="center" vertical="center"/>
      <protection locked="0"/>
    </xf>
  </cellXfs>
  <cellStyles count="2">
    <cellStyle name="Normal" xfId="0" builtinId="0"/>
    <cellStyle name="Normal_WH Swe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0"/>
  <sheetViews>
    <sheetView tabSelected="1" topLeftCell="O1" workbookViewId="0">
      <selection activeCell="T39" sqref="T39"/>
    </sheetView>
  </sheetViews>
  <sheetFormatPr defaultRowHeight="12.75" x14ac:dyDescent="0.2"/>
  <cols>
    <col min="2" max="2" width="27.5703125" customWidth="1"/>
    <col min="15" max="15" width="0.85546875" customWidth="1"/>
    <col min="16" max="16" width="14.42578125" customWidth="1"/>
    <col min="17" max="24" width="10.7109375" customWidth="1"/>
    <col min="25" max="25" width="6.7109375" customWidth="1"/>
    <col min="26" max="26" width="4.7109375" customWidth="1"/>
    <col min="27" max="27" width="6.7109375" customWidth="1"/>
    <col min="28" max="28" width="4.85546875" customWidth="1"/>
    <col min="29" max="29" width="0.85546875" customWidth="1"/>
  </cols>
  <sheetData>
    <row r="1" spans="1:35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2" t="s">
        <v>13</v>
      </c>
      <c r="P1" s="3" t="s">
        <v>14</v>
      </c>
      <c r="Q1" s="3"/>
      <c r="R1" s="3"/>
      <c r="S1" s="3"/>
      <c r="T1" s="3"/>
      <c r="U1" s="3"/>
      <c r="V1" s="3"/>
      <c r="W1" s="3"/>
      <c r="X1" s="4"/>
      <c r="Y1" s="4"/>
      <c r="Z1" s="4"/>
      <c r="AA1" s="4"/>
      <c r="AB1" s="4"/>
      <c r="AC1" s="3"/>
    </row>
    <row r="2" spans="1:35" ht="14.1" customHeight="1" x14ac:dyDescent="0.2">
      <c r="A2" s="5">
        <v>1</v>
      </c>
      <c r="B2" s="6" t="s">
        <v>15</v>
      </c>
      <c r="C2" s="5">
        <v>1.4106E-2</v>
      </c>
      <c r="D2" s="7"/>
      <c r="E2" s="7"/>
      <c r="F2" s="7"/>
      <c r="G2" s="7"/>
      <c r="H2" s="7"/>
      <c r="I2" s="7"/>
      <c r="J2" s="7"/>
      <c r="K2" s="7"/>
      <c r="L2" s="7"/>
      <c r="M2" s="7"/>
      <c r="O2" s="8" t="s">
        <v>16</v>
      </c>
      <c r="X2" s="9"/>
      <c r="Y2" s="9"/>
      <c r="Z2" s="9"/>
      <c r="AA2" s="9"/>
      <c r="AB2" s="9"/>
      <c r="AC2" s="3"/>
    </row>
    <row r="3" spans="1:35" ht="14.1" customHeight="1" x14ac:dyDescent="0.2">
      <c r="A3" s="5">
        <v>2</v>
      </c>
      <c r="B3" s="6" t="s">
        <v>17</v>
      </c>
      <c r="C3" s="5">
        <v>3.5563999999999998E-2</v>
      </c>
      <c r="D3" s="7"/>
      <c r="E3" s="7"/>
      <c r="F3" s="7"/>
      <c r="G3" s="7"/>
      <c r="H3" s="7"/>
      <c r="I3" s="7"/>
      <c r="J3" s="7"/>
      <c r="K3" s="7"/>
      <c r="L3" s="7"/>
      <c r="M3" s="7"/>
      <c r="X3" s="9"/>
      <c r="Y3" s="9"/>
      <c r="Z3" s="9"/>
      <c r="AA3" s="9"/>
      <c r="AB3" s="9"/>
      <c r="AC3" s="3"/>
    </row>
    <row r="4" spans="1:35" ht="14.1" customHeight="1" x14ac:dyDescent="0.2">
      <c r="A4" s="5">
        <v>3</v>
      </c>
      <c r="B4" s="6" t="s">
        <v>18</v>
      </c>
      <c r="C4" s="5">
        <v>6.4514100000000012E-3</v>
      </c>
      <c r="D4" s="7"/>
      <c r="E4" s="7"/>
      <c r="F4" s="7"/>
      <c r="G4" s="7"/>
      <c r="H4" s="7"/>
      <c r="I4" s="7"/>
      <c r="J4" s="7"/>
      <c r="K4" s="7"/>
      <c r="L4" s="7"/>
      <c r="M4" s="7"/>
      <c r="P4" s="9" t="s">
        <v>19</v>
      </c>
      <c r="Q4" s="10" t="s">
        <v>20</v>
      </c>
      <c r="R4" s="11"/>
      <c r="S4" s="11"/>
      <c r="T4" s="11"/>
      <c r="U4" s="12"/>
      <c r="W4" s="13" t="s">
        <v>21</v>
      </c>
      <c r="X4" s="14"/>
      <c r="Y4" s="12"/>
      <c r="Z4" s="15"/>
      <c r="AA4" s="15"/>
      <c r="AB4" s="15"/>
    </row>
    <row r="5" spans="1:35" ht="14.1" customHeight="1" x14ac:dyDescent="0.2">
      <c r="A5" s="5">
        <v>4</v>
      </c>
      <c r="B5" s="6" t="s">
        <v>22</v>
      </c>
      <c r="C5" s="5">
        <v>5.3816179999999996</v>
      </c>
      <c r="D5" s="7"/>
      <c r="E5" s="7"/>
      <c r="F5" s="7"/>
      <c r="G5" s="7"/>
      <c r="H5" s="7"/>
      <c r="I5" s="7"/>
      <c r="J5" s="7"/>
      <c r="K5" s="7"/>
      <c r="L5" s="7"/>
      <c r="M5" s="7"/>
      <c r="O5" t="s">
        <v>23</v>
      </c>
      <c r="P5" s="9" t="s">
        <v>23</v>
      </c>
      <c r="Q5" s="9"/>
      <c r="R5" s="9"/>
      <c r="S5" s="9"/>
      <c r="T5" s="9"/>
      <c r="U5" s="9"/>
      <c r="V5" s="9"/>
      <c r="W5" s="9"/>
      <c r="Y5" s="9"/>
      <c r="Z5" s="9"/>
      <c r="AA5" s="9"/>
      <c r="AB5" s="9"/>
    </row>
    <row r="6" spans="1:35" ht="14.1" customHeight="1" x14ac:dyDescent="0.2">
      <c r="A6" s="5">
        <v>5</v>
      </c>
      <c r="B6" s="6" t="s">
        <v>24</v>
      </c>
      <c r="C6" s="7"/>
      <c r="D6" s="5">
        <v>3.62778</v>
      </c>
      <c r="E6" s="5">
        <v>7.2453399999999988</v>
      </c>
      <c r="F6" s="5">
        <v>9.1444300000000016</v>
      </c>
      <c r="G6" s="5">
        <v>13.309459999999998</v>
      </c>
      <c r="H6" s="5">
        <v>16.80818</v>
      </c>
      <c r="I6" s="5">
        <v>11.823880000000001</v>
      </c>
      <c r="J6" s="5">
        <v>15.644159999999998</v>
      </c>
      <c r="K6" s="5">
        <v>12.17276</v>
      </c>
      <c r="L6" s="5">
        <v>38.007470000000005</v>
      </c>
      <c r="M6" s="5">
        <v>10.222439999999999</v>
      </c>
      <c r="P6" s="9" t="s">
        <v>25</v>
      </c>
      <c r="Q6" s="16" t="s">
        <v>26</v>
      </c>
      <c r="R6" s="16"/>
      <c r="T6" s="4" t="s">
        <v>27</v>
      </c>
      <c r="U6" s="4"/>
      <c r="V6" s="17"/>
      <c r="X6" s="4"/>
      <c r="Y6" s="4"/>
      <c r="Z6" s="18" t="s">
        <v>28</v>
      </c>
      <c r="AA6" s="19">
        <v>41040</v>
      </c>
      <c r="AB6" s="16"/>
    </row>
    <row r="7" spans="1:35" ht="14.1" customHeight="1" x14ac:dyDescent="0.2">
      <c r="A7" s="5">
        <v>6</v>
      </c>
      <c r="B7" s="6" t="s">
        <v>29</v>
      </c>
      <c r="C7" s="7"/>
      <c r="D7" s="5">
        <v>3.62778</v>
      </c>
      <c r="E7" s="5">
        <v>10.8917</v>
      </c>
      <c r="F7" s="5">
        <v>20.028659999999999</v>
      </c>
      <c r="G7" s="5">
        <v>33.348479999999995</v>
      </c>
      <c r="H7" s="5">
        <v>50.146920000000001</v>
      </c>
      <c r="I7" s="5">
        <v>62.001510000000003</v>
      </c>
      <c r="J7" s="5">
        <v>77.604799999999997</v>
      </c>
      <c r="K7" s="5">
        <v>89.777559999999994</v>
      </c>
      <c r="L7" s="5">
        <v>100</v>
      </c>
      <c r="M7" s="5">
        <v>100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35" ht="6" customHeight="1" x14ac:dyDescent="0.2">
      <c r="A8" s="5">
        <v>7</v>
      </c>
      <c r="B8" s="6" t="s">
        <v>30</v>
      </c>
      <c r="C8" s="7"/>
      <c r="D8" s="5">
        <v>2.5367799999999994</v>
      </c>
      <c r="E8" s="5">
        <v>5.7987300000000008</v>
      </c>
      <c r="F8" s="5">
        <v>8.0569400000000009</v>
      </c>
      <c r="G8" s="5">
        <v>12.422360000000003</v>
      </c>
      <c r="H8" s="5">
        <v>16.632249999999999</v>
      </c>
      <c r="I8" s="5">
        <v>12.142480000000003</v>
      </c>
      <c r="J8" s="5">
        <v>17.005839999999999</v>
      </c>
      <c r="K8" s="5">
        <v>13.215449999999999</v>
      </c>
      <c r="L8" s="5">
        <v>42.412770000000002</v>
      </c>
      <c r="M8" s="5">
        <v>12.201230000000002</v>
      </c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2"/>
    </row>
    <row r="9" spans="1:35" ht="15.95" customHeight="1" x14ac:dyDescent="0.2">
      <c r="A9" s="5">
        <v>8</v>
      </c>
      <c r="B9" s="6" t="s">
        <v>31</v>
      </c>
      <c r="C9" s="7"/>
      <c r="D9" s="5">
        <v>2.5367799999999994</v>
      </c>
      <c r="E9" s="5">
        <v>8.3374399999999991</v>
      </c>
      <c r="F9" s="5">
        <v>16.400500000000001</v>
      </c>
      <c r="G9" s="5">
        <v>28.812629999999995</v>
      </c>
      <c r="H9" s="5">
        <v>45.42259</v>
      </c>
      <c r="I9" s="5">
        <v>57.597589999999997</v>
      </c>
      <c r="J9" s="5">
        <v>74.593830000000011</v>
      </c>
      <c r="K9" s="5">
        <v>87.79876999999999</v>
      </c>
      <c r="L9" s="5">
        <v>100</v>
      </c>
      <c r="M9" s="5">
        <v>100</v>
      </c>
      <c r="O9" s="23"/>
      <c r="Q9" s="24" t="s">
        <v>32</v>
      </c>
      <c r="R9" s="25">
        <f>C2</f>
        <v>1.4106E-2</v>
      </c>
      <c r="S9" s="26" t="s">
        <v>23</v>
      </c>
      <c r="T9" s="27" t="s">
        <v>33</v>
      </c>
      <c r="U9" s="26"/>
      <c r="V9" s="24"/>
      <c r="W9" s="24" t="s">
        <v>34</v>
      </c>
      <c r="X9" s="28">
        <f>C3</f>
        <v>3.5563999999999998E-2</v>
      </c>
      <c r="Y9" s="29"/>
      <c r="Z9" s="30" t="s">
        <v>35</v>
      </c>
      <c r="AA9" s="31">
        <f>C4</f>
        <v>6.4514100000000012E-3</v>
      </c>
      <c r="AB9" s="32"/>
      <c r="AC9" s="33"/>
    </row>
    <row r="10" spans="1:35" ht="6" customHeight="1" x14ac:dyDescent="0.2">
      <c r="A10" s="5">
        <v>9</v>
      </c>
      <c r="B10" s="6" t="s">
        <v>36</v>
      </c>
      <c r="C10" s="5">
        <v>0.83970336000000001</v>
      </c>
      <c r="D10" s="7"/>
      <c r="E10" s="5">
        <v>0.67185008000000002</v>
      </c>
      <c r="F10" s="5">
        <v>0.74089849000000019</v>
      </c>
      <c r="G10" s="5">
        <v>0.78147850000000008</v>
      </c>
      <c r="H10" s="5">
        <v>0.82986968000000016</v>
      </c>
      <c r="I10" s="5">
        <v>0.85915395999999999</v>
      </c>
      <c r="J10" s="5">
        <v>0.89512688000000007</v>
      </c>
      <c r="K10" s="5">
        <v>0.92890731999999987</v>
      </c>
      <c r="L10" s="5">
        <v>0.93274635000000006</v>
      </c>
      <c r="M10" s="5">
        <v>1.0039399000000002</v>
      </c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35"/>
    </row>
    <row r="11" spans="1:35" ht="8.1" customHeight="1" x14ac:dyDescent="0.2">
      <c r="A11" s="5">
        <v>10</v>
      </c>
      <c r="B11" s="6" t="s">
        <v>37</v>
      </c>
      <c r="C11" s="5">
        <v>37.019069999999999</v>
      </c>
      <c r="D11" s="7"/>
      <c r="E11" s="5">
        <v>79.120800000000003</v>
      </c>
      <c r="F11" s="5">
        <v>59.487539999999996</v>
      </c>
      <c r="G11" s="5">
        <v>49.555540000000008</v>
      </c>
      <c r="H11" s="5">
        <v>38.998310000000004</v>
      </c>
      <c r="I11" s="5">
        <v>33.189630000000001</v>
      </c>
      <c r="J11" s="5">
        <v>26.59648</v>
      </c>
      <c r="K11" s="5">
        <v>20.830649999999999</v>
      </c>
      <c r="L11" s="5">
        <v>20.212289999999999</v>
      </c>
      <c r="M11" s="5">
        <v>9.4537599999999991</v>
      </c>
      <c r="O11" s="36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3"/>
    </row>
    <row r="12" spans="1:35" ht="18" customHeight="1" x14ac:dyDescent="0.2">
      <c r="A12" s="5">
        <v>11</v>
      </c>
      <c r="B12" s="6" t="s">
        <v>38</v>
      </c>
      <c r="C12" s="5">
        <v>0.32670359999999998</v>
      </c>
      <c r="D12" s="7"/>
      <c r="E12" s="5">
        <v>1.3444100000000001E-3</v>
      </c>
      <c r="F12" s="5">
        <v>1.5884199999999999E-3</v>
      </c>
      <c r="G12" s="5">
        <v>1.0072080000000002E-2</v>
      </c>
      <c r="H12" s="5">
        <v>7.6498579999999997E-2</v>
      </c>
      <c r="I12" s="5">
        <v>0.25834134000000003</v>
      </c>
      <c r="J12" s="5">
        <v>0.41489043000000003</v>
      </c>
      <c r="K12" s="5">
        <v>0.60393805999999994</v>
      </c>
      <c r="L12" s="5">
        <v>0.67312956000000002</v>
      </c>
      <c r="M12" s="5">
        <v>1.075887</v>
      </c>
      <c r="O12" s="36"/>
      <c r="P12" s="37" t="s">
        <v>39</v>
      </c>
      <c r="Q12" s="37"/>
      <c r="R12" s="38">
        <f>C10</f>
        <v>0.83970336000000001</v>
      </c>
      <c r="S12" s="37" t="s">
        <v>40</v>
      </c>
      <c r="T12" s="37"/>
      <c r="U12" s="39">
        <f>C39</f>
        <v>4.3544599999999996</v>
      </c>
      <c r="V12" s="37"/>
      <c r="W12" s="37" t="s">
        <v>41</v>
      </c>
      <c r="X12" s="37"/>
      <c r="Y12" s="37"/>
      <c r="Z12" s="37"/>
      <c r="AA12" s="40">
        <f>C5</f>
        <v>5.3816179999999996</v>
      </c>
      <c r="AB12" s="40"/>
      <c r="AC12" s="33"/>
    </row>
    <row r="13" spans="1:35" ht="18" customHeight="1" x14ac:dyDescent="0.2">
      <c r="A13" s="5">
        <v>12</v>
      </c>
      <c r="B13" s="6" t="s">
        <v>42</v>
      </c>
      <c r="C13" s="5">
        <v>9.0884</v>
      </c>
      <c r="D13" s="7"/>
      <c r="E13" s="5">
        <v>6.1781000000000006</v>
      </c>
      <c r="F13" s="5">
        <v>9.0145999999999997</v>
      </c>
      <c r="G13" s="5">
        <v>13.048500000000001</v>
      </c>
      <c r="H13" s="5">
        <v>7.2915000000000001</v>
      </c>
      <c r="I13" s="7"/>
      <c r="J13" s="7"/>
      <c r="K13" s="7"/>
      <c r="L13" s="7"/>
      <c r="M13" s="7"/>
      <c r="O13" s="36"/>
      <c r="P13" s="37" t="s">
        <v>43</v>
      </c>
      <c r="Q13" s="37"/>
      <c r="R13" s="41">
        <f>IF(ISNUMBER(R12),(141.5/R12)-(131.5)," ")</f>
        <v>37.011889722580122</v>
      </c>
      <c r="S13" s="37" t="s">
        <v>44</v>
      </c>
      <c r="T13" s="37"/>
      <c r="U13" s="39">
        <f>C40</f>
        <v>4.3998800000000005</v>
      </c>
      <c r="V13" s="37"/>
      <c r="W13" s="37" t="s">
        <v>45</v>
      </c>
      <c r="X13" s="37"/>
      <c r="Y13" s="37"/>
      <c r="Z13" s="37"/>
      <c r="AA13" s="42">
        <f>C18</f>
        <v>0.16603500000000002</v>
      </c>
      <c r="AB13" s="40"/>
      <c r="AC13" s="33"/>
      <c r="AG13" s="43"/>
      <c r="AI13" s="44"/>
    </row>
    <row r="14" spans="1:35" ht="18" customHeight="1" x14ac:dyDescent="0.2">
      <c r="A14" s="5">
        <v>13</v>
      </c>
      <c r="B14" s="6" t="s">
        <v>46</v>
      </c>
      <c r="C14" s="5">
        <v>2.4442000000000004</v>
      </c>
      <c r="D14" s="7"/>
      <c r="E14" s="5">
        <v>0</v>
      </c>
      <c r="F14" s="5">
        <v>1.5075999999999998</v>
      </c>
      <c r="G14" s="5">
        <v>2.9517000000000007</v>
      </c>
      <c r="H14" s="5">
        <v>0.51690000000000003</v>
      </c>
      <c r="I14" s="7"/>
      <c r="J14" s="7"/>
      <c r="K14" s="7"/>
      <c r="L14" s="7"/>
      <c r="M14" s="7"/>
      <c r="O14" s="36"/>
      <c r="P14" s="37" t="s">
        <v>47</v>
      </c>
      <c r="Q14" s="37"/>
      <c r="R14" s="45">
        <f>C12</f>
        <v>0.32670359999999998</v>
      </c>
      <c r="S14" s="37" t="s">
        <v>48</v>
      </c>
      <c r="T14" s="37"/>
      <c r="U14" s="41">
        <f>C41</f>
        <v>1.9200900000000001</v>
      </c>
      <c r="V14" s="46"/>
      <c r="W14" s="46" t="s">
        <v>49</v>
      </c>
      <c r="X14" s="37"/>
      <c r="Y14" s="37"/>
      <c r="Z14" s="37"/>
      <c r="AA14" s="47">
        <f>C13</f>
        <v>9.0884</v>
      </c>
      <c r="AB14" s="48"/>
      <c r="AC14" s="33"/>
      <c r="AD14" s="49"/>
      <c r="AG14" s="43"/>
      <c r="AI14" s="44"/>
    </row>
    <row r="15" spans="1:35" ht="18" customHeight="1" x14ac:dyDescent="0.2">
      <c r="A15" s="5">
        <v>14</v>
      </c>
      <c r="B15" s="6" t="s">
        <v>50</v>
      </c>
      <c r="C15" s="5">
        <v>0.34631999999999996</v>
      </c>
      <c r="D15" s="7"/>
      <c r="E15" s="5">
        <v>1.7543</v>
      </c>
      <c r="F15" s="5">
        <v>0.81955000000000011</v>
      </c>
      <c r="G15" s="5">
        <v>0.85914000000000001</v>
      </c>
      <c r="H15" s="5">
        <v>3.4684999999999997</v>
      </c>
      <c r="I15" s="7"/>
      <c r="J15" s="7"/>
      <c r="K15" s="7"/>
      <c r="L15" s="7"/>
      <c r="M15" s="7"/>
      <c r="O15" s="36"/>
      <c r="P15" s="37" t="s">
        <v>51</v>
      </c>
      <c r="Q15" s="37"/>
      <c r="R15" s="50">
        <f>C26</f>
        <v>9.9950560000000008E-2</v>
      </c>
      <c r="S15" s="37" t="s">
        <v>52</v>
      </c>
      <c r="T15" s="37"/>
      <c r="U15" s="51">
        <f>C42</f>
        <v>0.84518000000000004</v>
      </c>
      <c r="V15" s="46"/>
      <c r="W15" s="46" t="s">
        <v>53</v>
      </c>
      <c r="X15" s="37"/>
      <c r="Y15" s="37"/>
      <c r="Z15" s="37"/>
      <c r="AA15" s="47">
        <f>C14</f>
        <v>2.4442000000000004</v>
      </c>
      <c r="AB15" s="48"/>
      <c r="AC15" s="33"/>
      <c r="AD15" s="49"/>
      <c r="AG15" s="43"/>
      <c r="AI15" s="44"/>
    </row>
    <row r="16" spans="1:35" ht="18" customHeight="1" x14ac:dyDescent="0.2">
      <c r="A16" s="5">
        <v>15</v>
      </c>
      <c r="B16" s="6" t="s">
        <v>54</v>
      </c>
      <c r="C16" s="7"/>
      <c r="D16" s="7"/>
      <c r="E16" s="5">
        <v>68.040669999999992</v>
      </c>
      <c r="F16" s="5">
        <v>62.221850000000003</v>
      </c>
      <c r="G16" s="5">
        <v>41.430149999999998</v>
      </c>
      <c r="H16" s="7"/>
      <c r="I16" s="7"/>
      <c r="J16" s="7"/>
      <c r="K16" s="7"/>
      <c r="L16" s="7"/>
      <c r="M16" s="7"/>
      <c r="O16" s="36"/>
      <c r="P16" s="46" t="s">
        <v>55</v>
      </c>
      <c r="Q16" s="37"/>
      <c r="R16" s="41">
        <f>C43</f>
        <v>1.8496290000000002</v>
      </c>
      <c r="S16" s="37" t="s">
        <v>56</v>
      </c>
      <c r="T16" s="37"/>
      <c r="U16" s="51">
        <f>C15</f>
        <v>0.34631999999999996</v>
      </c>
      <c r="V16" s="37"/>
      <c r="W16" s="37" t="s">
        <v>57</v>
      </c>
      <c r="X16" s="37"/>
      <c r="Y16" s="52">
        <f>C28</f>
        <v>5.6739795999999991</v>
      </c>
      <c r="Z16" s="53" t="s">
        <v>58</v>
      </c>
      <c r="AA16" s="54"/>
      <c r="AB16" s="55"/>
      <c r="AC16" s="33"/>
      <c r="AG16" s="43"/>
      <c r="AI16" s="44"/>
    </row>
    <row r="17" spans="1:35" ht="18" customHeight="1" x14ac:dyDescent="0.2">
      <c r="A17" s="5">
        <v>16</v>
      </c>
      <c r="B17" s="6" t="s">
        <v>59</v>
      </c>
      <c r="C17" s="7"/>
      <c r="D17" s="7"/>
      <c r="E17" s="5">
        <v>66.179270000000002</v>
      </c>
      <c r="F17" s="5">
        <v>59.601659999999995</v>
      </c>
      <c r="G17" s="5">
        <v>39.288170000000001</v>
      </c>
      <c r="H17" s="7"/>
      <c r="I17" s="7"/>
      <c r="J17" s="7"/>
      <c r="K17" s="7"/>
      <c r="L17" s="7"/>
      <c r="M17" s="7"/>
      <c r="O17" s="36"/>
      <c r="P17" s="56" t="s">
        <v>60</v>
      </c>
      <c r="Q17" s="37"/>
      <c r="R17" s="57">
        <f>C38</f>
        <v>-3.6026999999999996</v>
      </c>
      <c r="S17" s="56" t="s">
        <v>61</v>
      </c>
      <c r="T17" s="37"/>
      <c r="U17" s="58">
        <f>C23</f>
        <v>11.963480000000002</v>
      </c>
      <c r="V17" s="37"/>
      <c r="W17" s="37"/>
      <c r="X17" s="37" t="s">
        <v>62</v>
      </c>
      <c r="Y17" s="52">
        <f>C29</f>
        <v>3.9187555999999995</v>
      </c>
      <c r="Z17" s="53" t="s">
        <v>58</v>
      </c>
      <c r="AA17" s="59"/>
      <c r="AB17" s="55"/>
      <c r="AC17" s="33"/>
      <c r="AG17" s="43"/>
      <c r="AI17" s="44"/>
    </row>
    <row r="18" spans="1:35" ht="18" customHeight="1" x14ac:dyDescent="0.2">
      <c r="A18" s="5">
        <v>17</v>
      </c>
      <c r="B18" s="6" t="s">
        <v>63</v>
      </c>
      <c r="C18" s="5">
        <v>0.16603500000000002</v>
      </c>
      <c r="D18" s="7"/>
      <c r="E18" s="7"/>
      <c r="F18" s="7"/>
      <c r="G18" s="7"/>
      <c r="H18" s="5">
        <v>6.4455999999999999E-2</v>
      </c>
      <c r="I18" s="5">
        <v>0.14078100000000002</v>
      </c>
      <c r="J18" s="5">
        <v>0.20941300000000004</v>
      </c>
      <c r="K18" s="5">
        <v>0.24214799999999997</v>
      </c>
      <c r="L18" s="5">
        <v>0.22743300000000002</v>
      </c>
      <c r="M18" s="5">
        <v>0.12895799999999999</v>
      </c>
      <c r="O18" s="36"/>
      <c r="P18" s="37" t="s">
        <v>64</v>
      </c>
      <c r="R18" s="60">
        <f>C22</f>
        <v>1.2841290000000001</v>
      </c>
      <c r="S18" s="37" t="s">
        <v>65</v>
      </c>
      <c r="T18" s="37"/>
      <c r="U18" s="58">
        <f>C44</f>
        <v>0.316353</v>
      </c>
      <c r="AC18" s="33"/>
      <c r="AG18" s="43"/>
      <c r="AI18" s="44"/>
    </row>
    <row r="19" spans="1:35" ht="8.1" customHeight="1" thickBot="1" x14ac:dyDescent="0.25">
      <c r="A19" s="5">
        <v>18</v>
      </c>
      <c r="B19" s="6" t="s">
        <v>66</v>
      </c>
      <c r="C19" s="7"/>
      <c r="D19" s="7"/>
      <c r="E19" s="7"/>
      <c r="F19" s="7"/>
      <c r="G19" s="7"/>
      <c r="H19" s="5">
        <v>45.717759999999991</v>
      </c>
      <c r="I19" s="5">
        <v>52.525310000000005</v>
      </c>
      <c r="J19" s="5">
        <v>55.310860000000005</v>
      </c>
      <c r="K19" s="7"/>
      <c r="L19" s="7"/>
      <c r="M19" s="7"/>
      <c r="O19" s="61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3"/>
    </row>
    <row r="20" spans="1:35" ht="15.95" customHeight="1" thickTop="1" x14ac:dyDescent="0.2">
      <c r="A20" s="5">
        <v>19</v>
      </c>
      <c r="B20" s="6" t="s">
        <v>67</v>
      </c>
      <c r="C20" s="7"/>
      <c r="D20" s="7"/>
      <c r="E20" s="7"/>
      <c r="F20" s="7"/>
      <c r="G20" s="7"/>
      <c r="H20" s="5">
        <v>19.514200000000002</v>
      </c>
      <c r="I20" s="7"/>
      <c r="J20" s="7"/>
      <c r="K20" s="7"/>
      <c r="L20" s="7"/>
      <c r="M20" s="7"/>
      <c r="O20" s="34"/>
      <c r="P20" s="15" t="s">
        <v>68</v>
      </c>
      <c r="Q20" s="64" t="s">
        <v>69</v>
      </c>
      <c r="R20" s="65">
        <v>1</v>
      </c>
      <c r="S20" s="66">
        <v>2</v>
      </c>
      <c r="T20" s="67">
        <v>3</v>
      </c>
      <c r="U20" s="67">
        <v>4</v>
      </c>
      <c r="V20" s="67">
        <v>5</v>
      </c>
      <c r="W20" s="67">
        <v>6</v>
      </c>
      <c r="X20" s="67">
        <v>7</v>
      </c>
      <c r="Y20" s="68" t="s">
        <v>70</v>
      </c>
      <c r="Z20" s="68"/>
      <c r="AA20" s="68" t="s">
        <v>70</v>
      </c>
      <c r="AB20" s="69"/>
      <c r="AC20" s="70"/>
    </row>
    <row r="21" spans="1:35" ht="14.1" customHeight="1" x14ac:dyDescent="0.2">
      <c r="A21" s="5">
        <v>20</v>
      </c>
      <c r="B21" s="6" t="s">
        <v>71</v>
      </c>
      <c r="C21" s="7"/>
      <c r="D21" s="7"/>
      <c r="E21" s="7"/>
      <c r="F21" s="7"/>
      <c r="G21" s="5">
        <v>2.4863E-2</v>
      </c>
      <c r="H21" s="5">
        <v>4.6524219999999996</v>
      </c>
      <c r="I21" s="5">
        <v>9.0444870000000002</v>
      </c>
      <c r="J21" s="7"/>
      <c r="K21" s="7"/>
      <c r="L21" s="7"/>
      <c r="M21" s="7"/>
      <c r="O21" s="36"/>
      <c r="P21" s="37"/>
      <c r="Q21" s="71" t="s">
        <v>72</v>
      </c>
      <c r="R21" s="72" t="s">
        <v>73</v>
      </c>
      <c r="S21" s="73" t="s">
        <v>74</v>
      </c>
      <c r="T21" s="74" t="s">
        <v>75</v>
      </c>
      <c r="U21" s="74" t="s">
        <v>76</v>
      </c>
      <c r="V21" s="74" t="s">
        <v>77</v>
      </c>
      <c r="W21" s="74" t="s">
        <v>78</v>
      </c>
      <c r="X21" s="74" t="s">
        <v>79</v>
      </c>
      <c r="Y21" s="74"/>
      <c r="Z21" s="73"/>
      <c r="AA21" s="74"/>
      <c r="AB21" s="26"/>
      <c r="AC21" s="75"/>
    </row>
    <row r="22" spans="1:35" ht="14.1" customHeight="1" thickBot="1" x14ac:dyDescent="0.25">
      <c r="A22" s="5">
        <v>21</v>
      </c>
      <c r="B22" s="6" t="s">
        <v>80</v>
      </c>
      <c r="C22" s="5">
        <v>1.2841290000000001</v>
      </c>
      <c r="D22" s="7"/>
      <c r="E22" s="7"/>
      <c r="F22" s="7"/>
      <c r="G22" s="7"/>
      <c r="H22" s="7"/>
      <c r="I22" s="7"/>
      <c r="J22" s="5">
        <v>6.0859800000000002</v>
      </c>
      <c r="K22" s="5">
        <v>7.7377799999999999</v>
      </c>
      <c r="L22" s="7"/>
      <c r="M22" s="7"/>
      <c r="O22" s="61"/>
      <c r="P22" s="62" t="s">
        <v>81</v>
      </c>
      <c r="Q22" s="76" t="s">
        <v>82</v>
      </c>
      <c r="R22" s="77" t="s">
        <v>83</v>
      </c>
      <c r="S22" s="78" t="s">
        <v>84</v>
      </c>
      <c r="T22" s="79" t="s">
        <v>85</v>
      </c>
      <c r="U22" s="79" t="s">
        <v>86</v>
      </c>
      <c r="V22" s="79" t="s">
        <v>87</v>
      </c>
      <c r="W22" s="79" t="s">
        <v>88</v>
      </c>
      <c r="X22" s="79" t="s">
        <v>89</v>
      </c>
      <c r="Y22" s="80" t="s">
        <v>90</v>
      </c>
      <c r="Z22" s="81"/>
      <c r="AA22" s="80" t="s">
        <v>91</v>
      </c>
      <c r="AB22" s="81"/>
      <c r="AC22" s="82"/>
    </row>
    <row r="23" spans="1:35" ht="5.0999999999999996" customHeight="1" thickTop="1" x14ac:dyDescent="0.2">
      <c r="A23" s="5">
        <v>22</v>
      </c>
      <c r="B23" s="6" t="s">
        <v>92</v>
      </c>
      <c r="C23" s="5">
        <v>11.963480000000002</v>
      </c>
      <c r="D23" s="7"/>
      <c r="E23" s="7"/>
      <c r="F23" s="7"/>
      <c r="G23" s="7"/>
      <c r="H23" s="5">
        <v>11.680640000000002</v>
      </c>
      <c r="I23" s="5">
        <v>11.85284</v>
      </c>
      <c r="J23" s="5">
        <v>11.936450000000002</v>
      </c>
      <c r="K23" s="5">
        <v>12.00262</v>
      </c>
      <c r="L23" s="7"/>
      <c r="M23" s="5">
        <v>11.586209999999999</v>
      </c>
      <c r="O23" s="36"/>
      <c r="P23" s="37"/>
      <c r="Q23" s="83"/>
      <c r="R23" s="84"/>
      <c r="S23" s="37"/>
      <c r="T23" s="85"/>
      <c r="U23" s="85"/>
      <c r="V23" s="85"/>
      <c r="W23" s="85"/>
      <c r="X23" s="85"/>
      <c r="Y23" s="86"/>
      <c r="Z23" s="73"/>
      <c r="AA23" s="87"/>
      <c r="AB23" s="26"/>
      <c r="AC23" s="33"/>
    </row>
    <row r="24" spans="1:35" ht="14.1" customHeight="1" x14ac:dyDescent="0.2">
      <c r="A24" s="5">
        <v>23</v>
      </c>
      <c r="B24" s="6" t="s">
        <v>93</v>
      </c>
      <c r="C24" s="7"/>
      <c r="D24" s="7"/>
      <c r="E24" s="7"/>
      <c r="F24" s="7"/>
      <c r="G24" s="5">
        <v>14.124979999999999</v>
      </c>
      <c r="H24" s="5">
        <v>13.588439999999999</v>
      </c>
      <c r="I24" s="5">
        <v>13.370010000000001</v>
      </c>
      <c r="J24" s="5">
        <v>13.02139</v>
      </c>
      <c r="K24" s="5">
        <v>12.600210000000002</v>
      </c>
      <c r="L24" s="5">
        <v>12.247570000000001</v>
      </c>
      <c r="M24" s="5">
        <v>10.97706</v>
      </c>
      <c r="O24" s="34" t="s">
        <v>23</v>
      </c>
      <c r="P24" s="15" t="s">
        <v>24</v>
      </c>
      <c r="Q24" s="88">
        <f t="shared" ref="Q24:Y28" si="0">D6</f>
        <v>3.62778</v>
      </c>
      <c r="R24" s="89">
        <f t="shared" si="0"/>
        <v>7.2453399999999988</v>
      </c>
      <c r="S24" s="41">
        <f t="shared" si="0"/>
        <v>9.1444300000000016</v>
      </c>
      <c r="T24" s="90">
        <f t="shared" si="0"/>
        <v>13.309459999999998</v>
      </c>
      <c r="U24" s="90">
        <f t="shared" si="0"/>
        <v>16.80818</v>
      </c>
      <c r="V24" s="90">
        <f t="shared" si="0"/>
        <v>11.823880000000001</v>
      </c>
      <c r="W24" s="90">
        <f t="shared" si="0"/>
        <v>15.644159999999998</v>
      </c>
      <c r="X24" s="90">
        <f t="shared" si="0"/>
        <v>12.17276</v>
      </c>
      <c r="Y24" s="172">
        <f t="shared" si="0"/>
        <v>38.007470000000005</v>
      </c>
      <c r="Z24" s="173"/>
      <c r="AA24" s="172">
        <f>M6</f>
        <v>10.222439999999999</v>
      </c>
      <c r="AB24" s="174"/>
      <c r="AC24" s="35"/>
    </row>
    <row r="25" spans="1:35" ht="15.95" customHeight="1" x14ac:dyDescent="0.2">
      <c r="A25" s="5">
        <v>24</v>
      </c>
      <c r="B25" s="6" t="s">
        <v>94</v>
      </c>
      <c r="C25" s="7"/>
      <c r="D25" s="7"/>
      <c r="E25" s="7"/>
      <c r="F25" s="7"/>
      <c r="G25" s="5">
        <v>85.522539999999992</v>
      </c>
      <c r="H25" s="5">
        <v>86.263940000000005</v>
      </c>
      <c r="I25" s="5">
        <v>86.451640000000012</v>
      </c>
      <c r="J25" s="5">
        <v>86.603040000000007</v>
      </c>
      <c r="K25" s="5">
        <v>86.689160000000001</v>
      </c>
      <c r="L25" s="5">
        <v>86.891320000000007</v>
      </c>
      <c r="M25" s="5">
        <v>86.796129999999991</v>
      </c>
      <c r="O25" s="34"/>
      <c r="P25" s="15" t="s">
        <v>29</v>
      </c>
      <c r="Q25" s="88">
        <f t="shared" si="0"/>
        <v>3.62778</v>
      </c>
      <c r="R25" s="91">
        <f t="shared" si="0"/>
        <v>10.8917</v>
      </c>
      <c r="S25" s="91">
        <f t="shared" si="0"/>
        <v>20.028659999999999</v>
      </c>
      <c r="T25" s="91">
        <f t="shared" si="0"/>
        <v>33.348479999999995</v>
      </c>
      <c r="U25" s="91">
        <f t="shared" si="0"/>
        <v>50.146920000000001</v>
      </c>
      <c r="V25" s="91">
        <f t="shared" si="0"/>
        <v>62.001510000000003</v>
      </c>
      <c r="W25" s="91">
        <f t="shared" si="0"/>
        <v>77.604799999999997</v>
      </c>
      <c r="X25" s="91">
        <f t="shared" si="0"/>
        <v>89.777559999999994</v>
      </c>
      <c r="Y25" s="140">
        <f t="shared" si="0"/>
        <v>100</v>
      </c>
      <c r="Z25" s="167"/>
      <c r="AA25" s="140">
        <f>M7</f>
        <v>100</v>
      </c>
      <c r="AB25" s="141"/>
      <c r="AC25" s="35"/>
      <c r="AF25" s="49"/>
    </row>
    <row r="26" spans="1:35" ht="15.95" customHeight="1" x14ac:dyDescent="0.2">
      <c r="A26" s="5">
        <v>25</v>
      </c>
      <c r="B26" s="6" t="s">
        <v>95</v>
      </c>
      <c r="C26" s="5">
        <v>9.9950560000000008E-2</v>
      </c>
      <c r="D26" s="7"/>
      <c r="E26" s="7"/>
      <c r="F26" s="7"/>
      <c r="G26" s="7"/>
      <c r="H26" s="5">
        <v>1.1689000000000001E-3</v>
      </c>
      <c r="I26" s="5">
        <v>1.0052409999999999E-2</v>
      </c>
      <c r="J26" s="5">
        <v>6.1455550000000005E-2</v>
      </c>
      <c r="K26" s="5">
        <v>0.16680534000000002</v>
      </c>
      <c r="L26" s="5">
        <v>0.22918810000000001</v>
      </c>
      <c r="M26" s="5">
        <v>0.53597709999999998</v>
      </c>
      <c r="O26" s="34"/>
      <c r="P26" s="15" t="s">
        <v>30</v>
      </c>
      <c r="Q26" s="88">
        <f t="shared" si="0"/>
        <v>2.5367799999999994</v>
      </c>
      <c r="R26" s="89">
        <f t="shared" si="0"/>
        <v>5.7987300000000008</v>
      </c>
      <c r="S26" s="90">
        <f t="shared" si="0"/>
        <v>8.0569400000000009</v>
      </c>
      <c r="T26" s="90">
        <f t="shared" si="0"/>
        <v>12.422360000000003</v>
      </c>
      <c r="U26" s="90">
        <f t="shared" si="0"/>
        <v>16.632249999999999</v>
      </c>
      <c r="V26" s="90">
        <f t="shared" si="0"/>
        <v>12.142480000000003</v>
      </c>
      <c r="W26" s="90">
        <f t="shared" si="0"/>
        <v>17.005839999999999</v>
      </c>
      <c r="X26" s="90">
        <f t="shared" si="0"/>
        <v>13.215449999999999</v>
      </c>
      <c r="Y26" s="140">
        <f t="shared" si="0"/>
        <v>42.412770000000002</v>
      </c>
      <c r="Z26" s="167"/>
      <c r="AA26" s="140">
        <f>M8</f>
        <v>12.201230000000002</v>
      </c>
      <c r="AB26" s="141"/>
      <c r="AC26" s="35"/>
      <c r="AF26" s="49"/>
    </row>
    <row r="27" spans="1:35" ht="15.95" customHeight="1" x14ac:dyDescent="0.2">
      <c r="A27" s="5">
        <v>26</v>
      </c>
      <c r="B27" s="6" t="s">
        <v>96</v>
      </c>
      <c r="C27" s="7"/>
      <c r="D27" s="7"/>
      <c r="E27" s="7"/>
      <c r="F27" s="7"/>
      <c r="G27" s="7"/>
      <c r="H27" s="7"/>
      <c r="I27" s="7"/>
      <c r="J27" s="5">
        <v>1.4817969200000001</v>
      </c>
      <c r="K27" s="5">
        <v>1.5025285000000004</v>
      </c>
      <c r="L27" s="7"/>
      <c r="M27" s="7"/>
      <c r="O27" s="34"/>
      <c r="P27" s="15" t="s">
        <v>31</v>
      </c>
      <c r="Q27" s="88">
        <f t="shared" si="0"/>
        <v>2.5367799999999994</v>
      </c>
      <c r="R27" s="91">
        <f t="shared" si="0"/>
        <v>8.3374399999999991</v>
      </c>
      <c r="S27" s="91">
        <f t="shared" si="0"/>
        <v>16.400500000000001</v>
      </c>
      <c r="T27" s="91">
        <f t="shared" si="0"/>
        <v>28.812629999999995</v>
      </c>
      <c r="U27" s="91">
        <f t="shared" si="0"/>
        <v>45.42259</v>
      </c>
      <c r="V27" s="91">
        <f t="shared" si="0"/>
        <v>57.597589999999997</v>
      </c>
      <c r="W27" s="91">
        <f t="shared" si="0"/>
        <v>74.593830000000011</v>
      </c>
      <c r="X27" s="91">
        <f t="shared" si="0"/>
        <v>87.79876999999999</v>
      </c>
      <c r="Y27" s="140">
        <f t="shared" si="0"/>
        <v>100</v>
      </c>
      <c r="Z27" s="167"/>
      <c r="AA27" s="140">
        <f>M9</f>
        <v>100</v>
      </c>
      <c r="AB27" s="141"/>
      <c r="AC27" s="35"/>
      <c r="AE27" s="92"/>
      <c r="AF27" s="49"/>
    </row>
    <row r="28" spans="1:35" ht="15.95" customHeight="1" x14ac:dyDescent="0.2">
      <c r="A28" s="5">
        <v>27</v>
      </c>
      <c r="B28" s="6" t="s">
        <v>97</v>
      </c>
      <c r="C28" s="5">
        <v>5.6739795999999991</v>
      </c>
      <c r="D28" s="7"/>
      <c r="E28" s="7"/>
      <c r="F28" s="7"/>
      <c r="G28" s="7"/>
      <c r="H28" s="5">
        <v>2.4670129000000007</v>
      </c>
      <c r="I28" s="7"/>
      <c r="J28" s="7"/>
      <c r="K28" s="7"/>
      <c r="L28" s="7"/>
      <c r="M28" s="7"/>
      <c r="O28" s="34"/>
      <c r="P28" s="15" t="s">
        <v>36</v>
      </c>
      <c r="Q28" s="15"/>
      <c r="R28" s="93">
        <f t="shared" si="0"/>
        <v>0.67185008000000002</v>
      </c>
      <c r="S28" s="94">
        <f t="shared" si="0"/>
        <v>0.74089849000000019</v>
      </c>
      <c r="T28" s="94">
        <f t="shared" si="0"/>
        <v>0.78147850000000008</v>
      </c>
      <c r="U28" s="94">
        <f t="shared" si="0"/>
        <v>0.82986968000000016</v>
      </c>
      <c r="V28" s="94">
        <f t="shared" si="0"/>
        <v>0.85915395999999999</v>
      </c>
      <c r="W28" s="94">
        <f t="shared" si="0"/>
        <v>0.89512688000000007</v>
      </c>
      <c r="X28" s="94">
        <f t="shared" si="0"/>
        <v>0.92890731999999987</v>
      </c>
      <c r="Y28" s="168">
        <f t="shared" si="0"/>
        <v>0.93274635000000006</v>
      </c>
      <c r="Z28" s="169"/>
      <c r="AA28" s="170">
        <f>M10</f>
        <v>1.0039399000000002</v>
      </c>
      <c r="AB28" s="171"/>
      <c r="AC28" s="35"/>
      <c r="AF28" s="49"/>
    </row>
    <row r="29" spans="1:35" ht="15.95" customHeight="1" x14ac:dyDescent="0.2">
      <c r="A29" s="5">
        <v>28</v>
      </c>
      <c r="B29" s="6" t="s">
        <v>98</v>
      </c>
      <c r="C29" s="5">
        <v>3.9187555999999995</v>
      </c>
      <c r="D29" s="7"/>
      <c r="E29" s="7"/>
      <c r="F29" s="7"/>
      <c r="G29" s="7"/>
      <c r="H29" s="5">
        <v>1.9552254999999998</v>
      </c>
      <c r="I29" s="5">
        <v>5.1546229000000006</v>
      </c>
      <c r="J29" s="7"/>
      <c r="K29" s="7"/>
      <c r="L29" s="7"/>
      <c r="M29" s="7"/>
      <c r="O29" s="34"/>
      <c r="P29" s="15" t="s">
        <v>37</v>
      </c>
      <c r="Q29" s="15"/>
      <c r="R29" s="88">
        <f t="shared" ref="R29:Y29" si="1">IF(ISNUMBER(R28),(141.5/R28)-(131.5),"")</f>
        <v>79.112462828016618</v>
      </c>
      <c r="S29" s="91">
        <f t="shared" si="1"/>
        <v>59.484327691098372</v>
      </c>
      <c r="T29" s="91">
        <f t="shared" si="1"/>
        <v>49.567041511698648</v>
      </c>
      <c r="U29" s="91">
        <f t="shared" si="1"/>
        <v>39.00869963100709</v>
      </c>
      <c r="V29" s="91">
        <f t="shared" si="1"/>
        <v>33.196907175985075</v>
      </c>
      <c r="W29" s="91">
        <f t="shared" si="1"/>
        <v>26.578148653071395</v>
      </c>
      <c r="X29" s="91">
        <f t="shared" si="1"/>
        <v>20.829513346928962</v>
      </c>
      <c r="Y29" s="140">
        <f t="shared" si="1"/>
        <v>20.202550216358389</v>
      </c>
      <c r="Z29" s="167"/>
      <c r="AA29" s="140">
        <f>IF(ISNUMBER(AA28),(141.5/AA28)-(131.5),"")</f>
        <v>9.4446920079578263</v>
      </c>
      <c r="AB29" s="141"/>
      <c r="AC29" s="35"/>
      <c r="AF29" s="49"/>
    </row>
    <row r="30" spans="1:35" ht="15.95" customHeight="1" x14ac:dyDescent="0.2">
      <c r="A30" s="5">
        <v>29</v>
      </c>
      <c r="B30" s="6" t="s">
        <v>99</v>
      </c>
      <c r="C30" s="7"/>
      <c r="D30" s="7"/>
      <c r="E30" s="7"/>
      <c r="F30" s="7"/>
      <c r="G30" s="7"/>
      <c r="H30" s="7"/>
      <c r="I30" s="5">
        <v>3.4921297999999998</v>
      </c>
      <c r="J30" s="5">
        <v>13.553978300000002</v>
      </c>
      <c r="K30" s="5">
        <v>81.031237000000004</v>
      </c>
      <c r="L30" s="5">
        <v>96.937353999999999</v>
      </c>
      <c r="M30" s="7"/>
      <c r="O30" s="34"/>
      <c r="P30" s="15" t="s">
        <v>38</v>
      </c>
      <c r="Q30" s="15"/>
      <c r="R30" s="95">
        <f t="shared" ref="R30:X35" si="2">E12</f>
        <v>1.3444100000000001E-3</v>
      </c>
      <c r="S30" s="96">
        <f t="shared" si="2"/>
        <v>1.5884199999999999E-3</v>
      </c>
      <c r="T30" s="96">
        <f t="shared" si="2"/>
        <v>1.0072080000000002E-2</v>
      </c>
      <c r="U30" s="96">
        <f t="shared" si="2"/>
        <v>7.6498579999999997E-2</v>
      </c>
      <c r="V30" s="97">
        <f t="shared" si="2"/>
        <v>0.25834134000000003</v>
      </c>
      <c r="W30" s="97">
        <f t="shared" si="2"/>
        <v>0.41489043000000003</v>
      </c>
      <c r="X30" s="97">
        <f t="shared" si="2"/>
        <v>0.60393805999999994</v>
      </c>
      <c r="Y30" s="159">
        <f>L12</f>
        <v>0.67312956000000002</v>
      </c>
      <c r="Z30" s="160"/>
      <c r="AA30" s="161">
        <f>M12</f>
        <v>1.075887</v>
      </c>
      <c r="AB30" s="162"/>
      <c r="AC30" s="35"/>
      <c r="AF30" s="49"/>
    </row>
    <row r="31" spans="1:35" ht="15.95" customHeight="1" x14ac:dyDescent="0.2">
      <c r="A31" s="5">
        <v>30</v>
      </c>
      <c r="B31" s="6" t="s">
        <v>100</v>
      </c>
      <c r="C31" s="7"/>
      <c r="D31" s="7"/>
      <c r="E31" s="7"/>
      <c r="F31" s="7"/>
      <c r="G31" s="7"/>
      <c r="H31" s="7"/>
      <c r="I31" s="7"/>
      <c r="J31" s="5">
        <v>4.9116076000000009</v>
      </c>
      <c r="K31" s="5">
        <v>34.580452000000001</v>
      </c>
      <c r="L31" s="5">
        <v>31.348849999999999</v>
      </c>
      <c r="M31" s="5">
        <v>2916.0725000000002</v>
      </c>
      <c r="O31" s="34"/>
      <c r="P31" s="15" t="s">
        <v>42</v>
      </c>
      <c r="Q31" s="15"/>
      <c r="R31" s="98">
        <f t="shared" si="2"/>
        <v>6.1781000000000006</v>
      </c>
      <c r="S31" s="99">
        <f t="shared" si="2"/>
        <v>9.0145999999999997</v>
      </c>
      <c r="T31" s="99">
        <f t="shared" si="2"/>
        <v>13.048500000000001</v>
      </c>
      <c r="U31" s="99">
        <f>H13</f>
        <v>7.2915000000000001</v>
      </c>
      <c r="V31" s="100"/>
      <c r="W31" s="100"/>
      <c r="X31" s="100"/>
      <c r="Y31" s="101"/>
      <c r="Z31" s="102"/>
      <c r="AA31" s="101"/>
      <c r="AB31" s="102"/>
      <c r="AC31" s="103"/>
      <c r="AF31" s="49"/>
    </row>
    <row r="32" spans="1:35" ht="15.95" customHeight="1" x14ac:dyDescent="0.2">
      <c r="A32" s="5">
        <v>31</v>
      </c>
      <c r="B32" s="6" t="s">
        <v>101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5">
        <v>1240.5861000000002</v>
      </c>
      <c r="O32" s="34"/>
      <c r="P32" s="15" t="s">
        <v>102</v>
      </c>
      <c r="Q32" s="15"/>
      <c r="R32" s="98">
        <f t="shared" si="2"/>
        <v>0</v>
      </c>
      <c r="S32" s="99">
        <f t="shared" si="2"/>
        <v>1.5075999999999998</v>
      </c>
      <c r="T32" s="99">
        <f t="shared" si="2"/>
        <v>2.9517000000000007</v>
      </c>
      <c r="U32" s="99">
        <f>H14</f>
        <v>0.51690000000000003</v>
      </c>
      <c r="V32" s="100"/>
      <c r="W32" s="100"/>
      <c r="X32" s="100"/>
      <c r="Y32" s="101"/>
      <c r="Z32" s="102"/>
      <c r="AA32" s="101"/>
      <c r="AB32" s="102"/>
      <c r="AC32" s="103"/>
      <c r="AF32" s="49"/>
    </row>
    <row r="33" spans="1:39" ht="15.95" customHeight="1" x14ac:dyDescent="0.2">
      <c r="A33" s="5">
        <v>32</v>
      </c>
      <c r="B33" s="6" t="s">
        <v>103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O33" s="34"/>
      <c r="P33" s="15" t="s">
        <v>50</v>
      </c>
      <c r="Q33" s="15"/>
      <c r="R33" s="88">
        <f t="shared" si="2"/>
        <v>1.7543</v>
      </c>
      <c r="S33" s="90">
        <f t="shared" si="2"/>
        <v>0.81955000000000011</v>
      </c>
      <c r="T33" s="90">
        <f t="shared" si="2"/>
        <v>0.85914000000000001</v>
      </c>
      <c r="U33" s="90">
        <f>H15</f>
        <v>3.4684999999999997</v>
      </c>
      <c r="V33" s="100"/>
      <c r="W33" s="100"/>
      <c r="X33" s="100"/>
      <c r="Y33" s="101"/>
      <c r="Z33" s="102"/>
      <c r="AA33" s="101"/>
      <c r="AB33" s="102"/>
      <c r="AC33" s="103"/>
      <c r="AF33" s="49"/>
    </row>
    <row r="34" spans="1:39" ht="15.95" customHeight="1" x14ac:dyDescent="0.2">
      <c r="A34" s="5">
        <v>33</v>
      </c>
      <c r="B34" s="6" t="s">
        <v>104</v>
      </c>
      <c r="C34" s="7"/>
      <c r="D34" s="7"/>
      <c r="E34" s="7"/>
      <c r="F34" s="7"/>
      <c r="G34" s="5">
        <v>49.967230000000008</v>
      </c>
      <c r="H34" s="5">
        <v>61.449469999999998</v>
      </c>
      <c r="I34" s="5">
        <v>73.575890000000001</v>
      </c>
      <c r="J34" s="5">
        <v>84.988740000000007</v>
      </c>
      <c r="K34" s="5">
        <v>94.90403000000002</v>
      </c>
      <c r="L34" s="7"/>
      <c r="M34" s="7"/>
      <c r="O34" s="34"/>
      <c r="P34" s="104" t="s">
        <v>54</v>
      </c>
      <c r="Q34" s="15"/>
      <c r="R34" s="105">
        <f t="shared" si="2"/>
        <v>68.040669999999992</v>
      </c>
      <c r="S34" s="106">
        <f t="shared" si="2"/>
        <v>62.221850000000003</v>
      </c>
      <c r="T34" s="107">
        <f t="shared" si="2"/>
        <v>41.430149999999998</v>
      </c>
      <c r="U34" s="100"/>
      <c r="V34" s="100"/>
      <c r="W34" s="100"/>
      <c r="X34" s="100"/>
      <c r="Y34" s="101"/>
      <c r="Z34" s="102"/>
      <c r="AA34" s="101"/>
      <c r="AB34" s="102"/>
      <c r="AC34" s="103"/>
      <c r="AD34" s="49"/>
      <c r="AF34" s="49"/>
    </row>
    <row r="35" spans="1:39" ht="15.95" customHeight="1" x14ac:dyDescent="0.2">
      <c r="A35" s="5">
        <v>34</v>
      </c>
      <c r="B35" s="6" t="s">
        <v>105</v>
      </c>
      <c r="C35" s="7"/>
      <c r="D35" s="7"/>
      <c r="E35" s="7"/>
      <c r="F35" s="7"/>
      <c r="G35" s="5">
        <v>24.709699999999998</v>
      </c>
      <c r="H35" s="5">
        <v>19.654070000000001</v>
      </c>
      <c r="I35" s="5">
        <v>15.240039999999999</v>
      </c>
      <c r="J35" s="7"/>
      <c r="K35" s="7"/>
      <c r="L35" s="7"/>
      <c r="M35" s="7"/>
      <c r="O35" s="34"/>
      <c r="P35" s="104" t="s">
        <v>59</v>
      </c>
      <c r="Q35" s="15"/>
      <c r="R35" s="105">
        <f t="shared" si="2"/>
        <v>66.179270000000002</v>
      </c>
      <c r="S35" s="106">
        <f t="shared" si="2"/>
        <v>59.601659999999995</v>
      </c>
      <c r="T35" s="107">
        <f t="shared" si="2"/>
        <v>39.288170000000001</v>
      </c>
      <c r="U35" s="100"/>
      <c r="V35" s="100"/>
      <c r="W35" s="100"/>
      <c r="X35" s="100"/>
      <c r="Y35" s="101"/>
      <c r="Z35" s="102"/>
      <c r="AA35" s="101"/>
      <c r="AB35" s="102"/>
      <c r="AC35" s="103"/>
      <c r="AD35" s="49"/>
      <c r="AF35" s="49"/>
    </row>
    <row r="36" spans="1:39" ht="15.95" customHeight="1" x14ac:dyDescent="0.2">
      <c r="A36" s="5">
        <v>35</v>
      </c>
      <c r="B36" s="6" t="s">
        <v>106</v>
      </c>
      <c r="C36" s="7"/>
      <c r="D36" s="7"/>
      <c r="E36" s="7"/>
      <c r="F36" s="7"/>
      <c r="G36" s="7"/>
      <c r="H36" s="5">
        <v>-34.847300000000004</v>
      </c>
      <c r="I36" s="7"/>
      <c r="J36" s="7"/>
      <c r="K36" s="7"/>
      <c r="L36" s="7"/>
      <c r="M36" s="7"/>
      <c r="O36" s="34"/>
      <c r="P36" s="15" t="s">
        <v>63</v>
      </c>
      <c r="Q36" s="15"/>
      <c r="R36" s="108"/>
      <c r="S36" s="109"/>
      <c r="T36" s="100"/>
      <c r="U36" s="110">
        <f>H18</f>
        <v>6.4455999999999999E-2</v>
      </c>
      <c r="V36" s="111">
        <f>I18</f>
        <v>0.14078100000000002</v>
      </c>
      <c r="W36" s="112">
        <f>J18</f>
        <v>0.20941300000000004</v>
      </c>
      <c r="X36" s="112">
        <f>K18</f>
        <v>0.24214799999999997</v>
      </c>
      <c r="Y36" s="163">
        <f>L18</f>
        <v>0.22743300000000002</v>
      </c>
      <c r="Z36" s="164"/>
      <c r="AA36" s="165">
        <f>M18</f>
        <v>0.12895799999999999</v>
      </c>
      <c r="AB36" s="166"/>
      <c r="AC36" s="35"/>
    </row>
    <row r="37" spans="1:39" ht="15.95" customHeight="1" x14ac:dyDescent="0.2">
      <c r="A37" s="5">
        <v>36</v>
      </c>
      <c r="B37" s="6" t="s">
        <v>107</v>
      </c>
      <c r="C37" s="7"/>
      <c r="D37" s="7"/>
      <c r="E37" s="7"/>
      <c r="F37" s="7"/>
      <c r="G37" s="7"/>
      <c r="H37" s="5">
        <v>-38.533999999999999</v>
      </c>
      <c r="I37" s="5">
        <v>-3.7462</v>
      </c>
      <c r="J37" s="5">
        <v>29.8474</v>
      </c>
      <c r="K37" s="5">
        <v>52.929900000000004</v>
      </c>
      <c r="L37" s="7"/>
      <c r="M37" s="7"/>
      <c r="O37" s="34"/>
      <c r="P37" s="104" t="s">
        <v>66</v>
      </c>
      <c r="Q37" s="15"/>
      <c r="R37" s="108"/>
      <c r="S37" s="109"/>
      <c r="T37" s="100"/>
      <c r="U37" s="90">
        <f>H19</f>
        <v>45.717759999999991</v>
      </c>
      <c r="V37" s="90">
        <f>I19</f>
        <v>52.525310000000005</v>
      </c>
      <c r="W37" s="113">
        <f>J19</f>
        <v>55.310860000000005</v>
      </c>
      <c r="X37" s="100"/>
      <c r="Y37" s="101"/>
      <c r="Z37" s="102"/>
      <c r="AA37" s="101"/>
      <c r="AB37" s="102"/>
      <c r="AC37" s="103"/>
    </row>
    <row r="38" spans="1:39" ht="15.95" customHeight="1" x14ac:dyDescent="0.2">
      <c r="A38" s="5">
        <v>37</v>
      </c>
      <c r="B38" s="6" t="s">
        <v>108</v>
      </c>
      <c r="C38" s="5">
        <v>-3.6026999999999996</v>
      </c>
      <c r="D38" s="7"/>
      <c r="E38" s="7"/>
      <c r="F38" s="7"/>
      <c r="G38" s="7"/>
      <c r="H38" s="5">
        <v>-43.293399999999998</v>
      </c>
      <c r="I38" s="5">
        <v>-9.3071999999999999</v>
      </c>
      <c r="J38" s="5">
        <v>27.740299999999998</v>
      </c>
      <c r="K38" s="5">
        <v>50.379100000000008</v>
      </c>
      <c r="L38" s="5">
        <v>31.892100000000003</v>
      </c>
      <c r="M38" s="7"/>
      <c r="O38" s="34"/>
      <c r="P38" s="15" t="s">
        <v>67</v>
      </c>
      <c r="Q38" s="15"/>
      <c r="R38" s="108"/>
      <c r="S38" s="109"/>
      <c r="T38" s="100"/>
      <c r="U38" s="107">
        <f>H20</f>
        <v>19.514200000000002</v>
      </c>
      <c r="V38" s="100"/>
      <c r="W38" s="100"/>
      <c r="X38" s="100"/>
      <c r="Y38" s="101"/>
      <c r="Z38" s="102"/>
      <c r="AA38" s="101"/>
      <c r="AB38" s="102"/>
      <c r="AC38" s="103"/>
      <c r="AF38" s="49"/>
      <c r="AG38" s="49"/>
    </row>
    <row r="39" spans="1:39" ht="15.95" customHeight="1" x14ac:dyDescent="0.2">
      <c r="A39" s="5">
        <v>38</v>
      </c>
      <c r="B39" s="6" t="s">
        <v>109</v>
      </c>
      <c r="C39" s="5">
        <v>4.3544599999999996</v>
      </c>
      <c r="D39" s="7"/>
      <c r="E39" s="7"/>
      <c r="F39" s="7"/>
      <c r="G39" s="7"/>
      <c r="H39" s="7"/>
      <c r="I39" s="7"/>
      <c r="J39" s="7"/>
      <c r="K39" s="5">
        <v>0.13837800000000003</v>
      </c>
      <c r="L39" s="5">
        <v>9.6937549999999995</v>
      </c>
      <c r="M39" s="5">
        <v>34.655479999999997</v>
      </c>
      <c r="O39" s="34"/>
      <c r="P39" s="15" t="s">
        <v>71</v>
      </c>
      <c r="Q39" s="15"/>
      <c r="R39" s="108"/>
      <c r="S39" s="109"/>
      <c r="T39" s="114">
        <f>G21</f>
        <v>2.4863E-2</v>
      </c>
      <c r="U39" s="114">
        <f>H21</f>
        <v>4.6524219999999996</v>
      </c>
      <c r="V39" s="114">
        <f>I21</f>
        <v>9.0444870000000002</v>
      </c>
      <c r="W39" s="100"/>
      <c r="X39" s="100"/>
      <c r="Y39" s="101"/>
      <c r="Z39" s="102"/>
      <c r="AA39" s="101"/>
      <c r="AB39" s="102"/>
      <c r="AC39" s="103"/>
    </row>
    <row r="40" spans="1:39" ht="15.95" customHeight="1" x14ac:dyDescent="0.2">
      <c r="A40" s="5">
        <v>39</v>
      </c>
      <c r="B40" s="6" t="s">
        <v>110</v>
      </c>
      <c r="C40" s="5">
        <v>4.3998800000000005</v>
      </c>
      <c r="D40" s="7"/>
      <c r="E40" s="7"/>
      <c r="F40" s="7"/>
      <c r="G40" s="7"/>
      <c r="H40" s="7"/>
      <c r="I40" s="7"/>
      <c r="J40" s="7"/>
      <c r="K40" s="5">
        <v>1.5629999999999998E-2</v>
      </c>
      <c r="L40" s="5">
        <v>10.282310000000001</v>
      </c>
      <c r="M40" s="5">
        <v>37.562409999999993</v>
      </c>
      <c r="O40" s="34"/>
      <c r="P40" s="15" t="s">
        <v>80</v>
      </c>
      <c r="Q40" s="15"/>
      <c r="R40" s="108"/>
      <c r="S40" s="109"/>
      <c r="T40" s="100"/>
      <c r="U40" s="100"/>
      <c r="V40" s="100"/>
      <c r="W40" s="114">
        <f t="shared" ref="W40:Z45" si="3">J22</f>
        <v>6.0859800000000002</v>
      </c>
      <c r="X40" s="114">
        <f t="shared" si="3"/>
        <v>7.7377799999999999</v>
      </c>
      <c r="Y40" s="101"/>
      <c r="Z40" s="102"/>
      <c r="AA40" s="101"/>
      <c r="AB40" s="102"/>
      <c r="AC40" s="103"/>
    </row>
    <row r="41" spans="1:39" ht="15.95" customHeight="1" x14ac:dyDescent="0.2">
      <c r="A41" s="5">
        <v>40</v>
      </c>
      <c r="B41" s="6" t="s">
        <v>111</v>
      </c>
      <c r="C41" s="5">
        <v>1.9200900000000001</v>
      </c>
      <c r="D41" s="7"/>
      <c r="E41" s="7"/>
      <c r="F41" s="7"/>
      <c r="G41" s="7"/>
      <c r="H41" s="7"/>
      <c r="I41" s="7"/>
      <c r="J41" s="7"/>
      <c r="K41" s="7"/>
      <c r="L41" s="5">
        <v>5.0596300000000003</v>
      </c>
      <c r="M41" s="5">
        <v>17.318909999999999</v>
      </c>
      <c r="O41" s="34"/>
      <c r="P41" s="104" t="s">
        <v>92</v>
      </c>
      <c r="Q41" s="15"/>
      <c r="R41" s="108"/>
      <c r="S41" s="109"/>
      <c r="T41" s="100"/>
      <c r="U41" s="90">
        <f t="shared" ref="U41:V44" si="4">H23</f>
        <v>11.680640000000002</v>
      </c>
      <c r="V41" s="90">
        <f t="shared" si="4"/>
        <v>11.85284</v>
      </c>
      <c r="W41" s="90">
        <f t="shared" si="3"/>
        <v>11.936450000000002</v>
      </c>
      <c r="X41" s="90">
        <f t="shared" si="3"/>
        <v>12.00262</v>
      </c>
      <c r="Y41" s="115"/>
      <c r="Z41" s="116"/>
      <c r="AA41" s="140">
        <f>M23</f>
        <v>11.586209999999999</v>
      </c>
      <c r="AB41" s="141">
        <f>O23</f>
        <v>0</v>
      </c>
      <c r="AC41" s="35"/>
    </row>
    <row r="42" spans="1:39" ht="15.95" customHeight="1" x14ac:dyDescent="0.2">
      <c r="A42" s="5">
        <v>41</v>
      </c>
      <c r="B42" s="6" t="s">
        <v>112</v>
      </c>
      <c r="C42" s="5">
        <v>0.84518000000000004</v>
      </c>
      <c r="D42" s="7"/>
      <c r="E42" s="7"/>
      <c r="F42" s="7"/>
      <c r="G42" s="7"/>
      <c r="H42" s="7"/>
      <c r="I42" s="7"/>
      <c r="J42" s="7"/>
      <c r="K42" s="7"/>
      <c r="L42" s="5">
        <v>1.2863</v>
      </c>
      <c r="M42" s="5">
        <v>5.0097099999999992</v>
      </c>
      <c r="O42" s="34"/>
      <c r="P42" s="15" t="s">
        <v>93</v>
      </c>
      <c r="Q42" s="15"/>
      <c r="R42" s="108"/>
      <c r="S42" s="109"/>
      <c r="T42" s="90">
        <f>G24</f>
        <v>14.124979999999999</v>
      </c>
      <c r="U42" s="90">
        <f t="shared" si="4"/>
        <v>13.588439999999999</v>
      </c>
      <c r="V42" s="90">
        <f t="shared" si="4"/>
        <v>13.370010000000001</v>
      </c>
      <c r="W42" s="117">
        <f t="shared" si="3"/>
        <v>13.02139</v>
      </c>
      <c r="X42" s="117">
        <f t="shared" si="3"/>
        <v>12.600210000000002</v>
      </c>
      <c r="Y42" s="150">
        <f t="shared" si="3"/>
        <v>12.247570000000001</v>
      </c>
      <c r="Z42" s="151">
        <f t="shared" si="3"/>
        <v>10.97706</v>
      </c>
      <c r="AA42" s="140">
        <f>M24</f>
        <v>10.97706</v>
      </c>
      <c r="AB42" s="141" t="str">
        <f>O24</f>
        <v xml:space="preserve"> </v>
      </c>
      <c r="AC42" s="22"/>
      <c r="AD42" s="49"/>
    </row>
    <row r="43" spans="1:39" ht="15.95" customHeight="1" x14ac:dyDescent="0.2">
      <c r="A43" s="5">
        <v>42</v>
      </c>
      <c r="B43" s="6" t="s">
        <v>113</v>
      </c>
      <c r="C43" s="5">
        <v>1.8496290000000002</v>
      </c>
      <c r="D43" s="7"/>
      <c r="E43" s="7"/>
      <c r="F43" s="7"/>
      <c r="G43" s="7"/>
      <c r="H43" s="7"/>
      <c r="I43" s="7"/>
      <c r="J43" s="5">
        <v>0</v>
      </c>
      <c r="K43" s="5">
        <v>2.0347490000000001</v>
      </c>
      <c r="L43" s="5">
        <v>4.3007930000000005</v>
      </c>
      <c r="M43" s="5">
        <v>16.874659999999995</v>
      </c>
      <c r="O43" s="34"/>
      <c r="P43" s="15" t="s">
        <v>94</v>
      </c>
      <c r="Q43" s="15"/>
      <c r="R43" s="108"/>
      <c r="S43" s="109"/>
      <c r="T43" s="90">
        <f>G25</f>
        <v>85.522539999999992</v>
      </c>
      <c r="U43" s="90">
        <f t="shared" si="4"/>
        <v>86.263940000000005</v>
      </c>
      <c r="V43" s="90">
        <f t="shared" si="4"/>
        <v>86.451640000000012</v>
      </c>
      <c r="W43" s="117">
        <f t="shared" si="3"/>
        <v>86.603040000000007</v>
      </c>
      <c r="X43" s="117">
        <f t="shared" si="3"/>
        <v>86.689160000000001</v>
      </c>
      <c r="Y43" s="150">
        <f t="shared" si="3"/>
        <v>86.891320000000007</v>
      </c>
      <c r="Z43" s="151">
        <f t="shared" si="3"/>
        <v>86.796129999999991</v>
      </c>
      <c r="AA43" s="140">
        <f>M25</f>
        <v>86.796129999999991</v>
      </c>
      <c r="AB43" s="141">
        <f>O25</f>
        <v>0</v>
      </c>
      <c r="AC43" s="118"/>
      <c r="AD43" s="49"/>
      <c r="AF43" s="119"/>
      <c r="AG43" s="119"/>
      <c r="AH43" s="119"/>
      <c r="AI43" s="119"/>
      <c r="AJ43" s="119"/>
      <c r="AK43" s="119"/>
      <c r="AL43" s="119"/>
      <c r="AM43" s="119"/>
    </row>
    <row r="44" spans="1:39" ht="15.95" customHeight="1" x14ac:dyDescent="0.2">
      <c r="A44" s="5">
        <v>43</v>
      </c>
      <c r="B44" s="6" t="s">
        <v>114</v>
      </c>
      <c r="C44" s="5">
        <v>0.316353</v>
      </c>
      <c r="D44" s="7"/>
      <c r="E44" s="7"/>
      <c r="F44" s="7"/>
      <c r="G44" s="7"/>
      <c r="H44" s="7"/>
      <c r="I44" s="7"/>
      <c r="J44" s="7"/>
      <c r="K44" s="7"/>
      <c r="L44" s="5">
        <v>0.77496100000000001</v>
      </c>
      <c r="M44" s="5">
        <v>3.5815300000000008</v>
      </c>
      <c r="O44" s="34"/>
      <c r="P44" s="15" t="s">
        <v>95</v>
      </c>
      <c r="Q44" s="15"/>
      <c r="R44" s="108"/>
      <c r="S44" s="109"/>
      <c r="T44" s="100"/>
      <c r="U44" s="96">
        <f t="shared" si="4"/>
        <v>1.1689000000000001E-3</v>
      </c>
      <c r="V44" s="120">
        <f t="shared" si="4"/>
        <v>1.0052409999999999E-2</v>
      </c>
      <c r="W44" s="120">
        <f t="shared" si="3"/>
        <v>6.1455550000000005E-2</v>
      </c>
      <c r="X44" s="120">
        <f t="shared" si="3"/>
        <v>0.16680534000000002</v>
      </c>
      <c r="Y44" s="152">
        <f t="shared" si="3"/>
        <v>0.22918810000000001</v>
      </c>
      <c r="Z44" s="153">
        <f t="shared" si="3"/>
        <v>0.53597709999999998</v>
      </c>
      <c r="AA44" s="154">
        <f>M26</f>
        <v>0.53597709999999998</v>
      </c>
      <c r="AB44" s="155">
        <f>O26</f>
        <v>0</v>
      </c>
      <c r="AC44" s="35"/>
    </row>
    <row r="45" spans="1:39" ht="15.95" customHeight="1" x14ac:dyDescent="0.2">
      <c r="O45" s="34"/>
      <c r="P45" s="15" t="s">
        <v>96</v>
      </c>
      <c r="Q45" s="15"/>
      <c r="R45" s="108"/>
      <c r="S45" s="109"/>
      <c r="T45" s="100"/>
      <c r="U45" s="100"/>
      <c r="V45" s="100"/>
      <c r="W45" s="121">
        <f t="shared" si="3"/>
        <v>1.4817969200000001</v>
      </c>
      <c r="X45" s="121">
        <f t="shared" si="3"/>
        <v>1.5025285000000004</v>
      </c>
      <c r="Y45" s="101"/>
      <c r="Z45" s="102"/>
      <c r="AA45" s="101"/>
      <c r="AB45" s="102"/>
      <c r="AC45" s="103"/>
    </row>
    <row r="46" spans="1:39" ht="15.95" customHeight="1" x14ac:dyDescent="0.2">
      <c r="O46" s="34"/>
      <c r="P46" s="15" t="s">
        <v>115</v>
      </c>
      <c r="Q46" s="15" t="s">
        <v>116</v>
      </c>
      <c r="R46" s="108"/>
      <c r="S46" s="109"/>
      <c r="T46" s="100"/>
      <c r="U46" s="122">
        <f>H28</f>
        <v>2.4670129000000007</v>
      </c>
      <c r="V46" s="123"/>
      <c r="W46" s="100"/>
      <c r="X46" s="100"/>
      <c r="Y46" s="101"/>
      <c r="Z46" s="102"/>
      <c r="AA46" s="101"/>
      <c r="AB46" s="102"/>
      <c r="AC46" s="103"/>
    </row>
    <row r="47" spans="1:39" ht="15.95" customHeight="1" x14ac:dyDescent="0.2">
      <c r="O47" s="34"/>
      <c r="P47" s="15"/>
      <c r="Q47" s="15" t="s">
        <v>117</v>
      </c>
      <c r="R47" s="108"/>
      <c r="S47" s="109"/>
      <c r="T47" s="100"/>
      <c r="U47" s="122">
        <f>H29</f>
        <v>1.9552254999999998</v>
      </c>
      <c r="V47" s="122">
        <f>I29</f>
        <v>5.1546229000000006</v>
      </c>
      <c r="W47" s="100"/>
      <c r="X47" s="100"/>
      <c r="Y47" s="101"/>
      <c r="Z47" s="102"/>
      <c r="AA47" s="101"/>
      <c r="AB47" s="102"/>
      <c r="AC47" s="103"/>
    </row>
    <row r="48" spans="1:39" ht="15.95" customHeight="1" x14ac:dyDescent="0.2">
      <c r="O48" s="34"/>
      <c r="P48" s="15"/>
      <c r="Q48" s="15" t="s">
        <v>118</v>
      </c>
      <c r="R48" s="108"/>
      <c r="S48" s="109"/>
      <c r="T48" s="100"/>
      <c r="U48" s="123"/>
      <c r="V48" s="122">
        <f>I30</f>
        <v>3.4921297999999998</v>
      </c>
      <c r="W48" s="124">
        <f t="shared" ref="W48:Y49" si="5">J30</f>
        <v>13.553978300000002</v>
      </c>
      <c r="X48" s="125">
        <f t="shared" si="5"/>
        <v>81.031237000000004</v>
      </c>
      <c r="Y48" s="156">
        <f t="shared" si="5"/>
        <v>96.937353999999999</v>
      </c>
      <c r="Z48" s="157"/>
      <c r="AA48" s="101"/>
      <c r="AB48" s="102"/>
      <c r="AC48" s="103"/>
    </row>
    <row r="49" spans="15:29" ht="15.95" customHeight="1" x14ac:dyDescent="0.2">
      <c r="O49" s="34"/>
      <c r="P49" s="15"/>
      <c r="Q49" s="15" t="s">
        <v>119</v>
      </c>
      <c r="R49" s="108"/>
      <c r="S49" s="109"/>
      <c r="T49" s="100"/>
      <c r="U49" s="100"/>
      <c r="V49" s="100"/>
      <c r="W49" s="124">
        <f t="shared" si="5"/>
        <v>4.9116076000000009</v>
      </c>
      <c r="X49" s="125">
        <f t="shared" si="5"/>
        <v>34.580452000000001</v>
      </c>
      <c r="Y49" s="156">
        <f t="shared" si="5"/>
        <v>31.348849999999999</v>
      </c>
      <c r="Z49" s="157"/>
      <c r="AA49" s="156">
        <f>M31</f>
        <v>2916.0725000000002</v>
      </c>
      <c r="AB49" s="158"/>
      <c r="AC49" s="35"/>
    </row>
    <row r="50" spans="15:29" ht="15.95" customHeight="1" x14ac:dyDescent="0.2">
      <c r="O50" s="34"/>
      <c r="P50" s="15"/>
      <c r="Q50" s="15" t="s">
        <v>120</v>
      </c>
      <c r="R50" s="108"/>
      <c r="S50" s="109"/>
      <c r="T50" s="100"/>
      <c r="U50" s="100"/>
      <c r="V50" s="100"/>
      <c r="W50" s="100"/>
      <c r="X50" s="100"/>
      <c r="Y50" s="101"/>
      <c r="Z50" s="102"/>
      <c r="AA50" s="144">
        <f>M32</f>
        <v>1240.5861000000002</v>
      </c>
      <c r="AB50" s="145"/>
      <c r="AC50" s="35"/>
    </row>
    <row r="51" spans="15:29" ht="15.95" customHeight="1" x14ac:dyDescent="0.2">
      <c r="O51" s="34"/>
      <c r="P51" s="15"/>
      <c r="Q51" s="15" t="s">
        <v>121</v>
      </c>
      <c r="R51" s="108"/>
      <c r="S51" s="109"/>
      <c r="T51" s="100"/>
      <c r="U51" s="100"/>
      <c r="V51" s="100"/>
      <c r="W51" s="100"/>
      <c r="X51" s="100"/>
      <c r="Y51" s="101"/>
      <c r="Z51" s="102"/>
      <c r="AA51" s="101"/>
      <c r="AB51" s="102"/>
      <c r="AC51" s="103"/>
    </row>
    <row r="52" spans="15:29" ht="15.95" customHeight="1" x14ac:dyDescent="0.2">
      <c r="O52" s="34"/>
      <c r="P52" s="104" t="s">
        <v>104</v>
      </c>
      <c r="Q52" s="15"/>
      <c r="R52" s="108"/>
      <c r="S52" s="109"/>
      <c r="T52" s="90">
        <f>G34</f>
        <v>49.967230000000008</v>
      </c>
      <c r="U52" s="90">
        <f>H34</f>
        <v>61.449469999999998</v>
      </c>
      <c r="V52" s="90">
        <f>I34</f>
        <v>73.575890000000001</v>
      </c>
      <c r="W52" s="90">
        <f>J34</f>
        <v>84.988740000000007</v>
      </c>
      <c r="X52" s="90">
        <f>K34</f>
        <v>94.90403000000002</v>
      </c>
      <c r="Y52" s="101"/>
      <c r="Z52" s="102"/>
      <c r="AA52" s="101"/>
      <c r="AB52" s="102"/>
      <c r="AC52" s="103"/>
    </row>
    <row r="53" spans="15:29" ht="15.95" customHeight="1" x14ac:dyDescent="0.2">
      <c r="O53" s="34"/>
      <c r="P53" s="15" t="s">
        <v>105</v>
      </c>
      <c r="Q53" s="15"/>
      <c r="R53" s="108"/>
      <c r="S53" s="109"/>
      <c r="T53" s="90">
        <f>G35</f>
        <v>24.709699999999998</v>
      </c>
      <c r="U53" s="90">
        <f>H35</f>
        <v>19.654070000000001</v>
      </c>
      <c r="V53" s="90">
        <f>I35</f>
        <v>15.240039999999999</v>
      </c>
      <c r="W53" s="100"/>
      <c r="X53" s="100"/>
      <c r="Y53" s="101"/>
      <c r="Z53" s="102"/>
      <c r="AA53" s="101"/>
      <c r="AB53" s="102"/>
      <c r="AC53" s="103"/>
    </row>
    <row r="54" spans="15:29" ht="15.95" customHeight="1" x14ac:dyDescent="0.2">
      <c r="O54" s="34"/>
      <c r="P54" s="104" t="s">
        <v>106</v>
      </c>
      <c r="Q54" s="15"/>
      <c r="R54" s="108"/>
      <c r="S54" s="109"/>
      <c r="T54" s="100"/>
      <c r="U54" s="99">
        <f>H36</f>
        <v>-34.847300000000004</v>
      </c>
      <c r="V54" s="100"/>
      <c r="W54" s="100"/>
      <c r="X54" s="100"/>
      <c r="Y54" s="101"/>
      <c r="Z54" s="102"/>
      <c r="AA54" s="101"/>
      <c r="AB54" s="102"/>
      <c r="AC54" s="103"/>
    </row>
    <row r="55" spans="15:29" ht="15.95" customHeight="1" x14ac:dyDescent="0.2">
      <c r="O55" s="34"/>
      <c r="P55" s="104" t="s">
        <v>107</v>
      </c>
      <c r="Q55" s="15"/>
      <c r="R55" s="108"/>
      <c r="S55" s="109"/>
      <c r="T55" s="100"/>
      <c r="U55" s="99">
        <f>H37</f>
        <v>-38.533999999999999</v>
      </c>
      <c r="V55" s="99">
        <f t="shared" ref="V55:Y62" si="6">I37</f>
        <v>-3.7462</v>
      </c>
      <c r="W55" s="99">
        <f t="shared" si="6"/>
        <v>29.8474</v>
      </c>
      <c r="X55" s="99">
        <f t="shared" si="6"/>
        <v>52.929900000000004</v>
      </c>
      <c r="Y55" s="126"/>
      <c r="Z55" s="127"/>
      <c r="AA55" s="126"/>
      <c r="AB55" s="102"/>
      <c r="AC55" s="103"/>
    </row>
    <row r="56" spans="15:29" ht="15.95" customHeight="1" x14ac:dyDescent="0.2">
      <c r="O56" s="34"/>
      <c r="P56" s="104" t="s">
        <v>108</v>
      </c>
      <c r="Q56" s="15"/>
      <c r="R56" s="108"/>
      <c r="S56" s="109"/>
      <c r="T56" s="100"/>
      <c r="U56" s="99">
        <f>H38</f>
        <v>-43.293399999999998</v>
      </c>
      <c r="V56" s="99">
        <f t="shared" si="6"/>
        <v>-9.3071999999999999</v>
      </c>
      <c r="W56" s="99">
        <f t="shared" si="6"/>
        <v>27.740299999999998</v>
      </c>
      <c r="X56" s="99">
        <f t="shared" si="6"/>
        <v>50.379100000000008</v>
      </c>
      <c r="Y56" s="146">
        <f t="shared" si="6"/>
        <v>31.892100000000003</v>
      </c>
      <c r="Z56" s="147"/>
      <c r="AA56" s="126"/>
      <c r="AB56" s="102"/>
      <c r="AC56" s="103"/>
    </row>
    <row r="57" spans="15:29" ht="15.95" customHeight="1" x14ac:dyDescent="0.2">
      <c r="O57" s="34"/>
      <c r="P57" s="15" t="s">
        <v>109</v>
      </c>
      <c r="Q57" s="15"/>
      <c r="R57" s="108"/>
      <c r="S57" s="109"/>
      <c r="T57" s="100"/>
      <c r="U57" s="100"/>
      <c r="V57" s="100"/>
      <c r="W57" s="100"/>
      <c r="X57" s="128">
        <f>K39</f>
        <v>0.13837800000000003</v>
      </c>
      <c r="Y57" s="148">
        <f t="shared" si="6"/>
        <v>9.6937549999999995</v>
      </c>
      <c r="Z57" s="149"/>
      <c r="AA57" s="129">
        <f t="shared" ref="AA57:AA62" si="7">M39</f>
        <v>34.655479999999997</v>
      </c>
      <c r="AB57" s="130"/>
      <c r="AC57" s="35"/>
    </row>
    <row r="58" spans="15:29" ht="15.95" customHeight="1" x14ac:dyDescent="0.2">
      <c r="O58" s="34"/>
      <c r="P58" s="15" t="s">
        <v>110</v>
      </c>
      <c r="Q58" s="15"/>
      <c r="R58" s="108"/>
      <c r="S58" s="109"/>
      <c r="T58" s="100"/>
      <c r="U58" s="100"/>
      <c r="V58" s="100"/>
      <c r="W58" s="100"/>
      <c r="X58" s="128">
        <f>K40</f>
        <v>1.5629999999999998E-2</v>
      </c>
      <c r="Y58" s="148">
        <f t="shared" si="6"/>
        <v>10.282310000000001</v>
      </c>
      <c r="Z58" s="149"/>
      <c r="AA58" s="140">
        <f t="shared" si="7"/>
        <v>37.562409999999993</v>
      </c>
      <c r="AB58" s="141"/>
      <c r="AC58" s="35"/>
    </row>
    <row r="59" spans="15:29" ht="15.95" customHeight="1" x14ac:dyDescent="0.2">
      <c r="O59" s="34"/>
      <c r="P59" s="15" t="s">
        <v>111</v>
      </c>
      <c r="Q59" s="15"/>
      <c r="R59" s="108"/>
      <c r="S59" s="109"/>
      <c r="T59" s="100"/>
      <c r="U59" s="100"/>
      <c r="V59" s="100"/>
      <c r="W59" s="100"/>
      <c r="X59" s="100"/>
      <c r="Y59" s="138">
        <f t="shared" si="6"/>
        <v>5.0596300000000003</v>
      </c>
      <c r="Z59" s="139"/>
      <c r="AA59" s="140">
        <f t="shared" si="7"/>
        <v>17.318909999999999</v>
      </c>
      <c r="AB59" s="141"/>
      <c r="AC59" s="35"/>
    </row>
    <row r="60" spans="15:29" ht="15.95" customHeight="1" x14ac:dyDescent="0.2">
      <c r="O60" s="34"/>
      <c r="P60" s="15" t="s">
        <v>112</v>
      </c>
      <c r="Q60" s="15"/>
      <c r="R60" s="108"/>
      <c r="S60" s="109"/>
      <c r="T60" s="100"/>
      <c r="U60" s="100"/>
      <c r="V60" s="100"/>
      <c r="W60" s="100"/>
      <c r="X60" s="100"/>
      <c r="Y60" s="138">
        <f t="shared" si="6"/>
        <v>1.2863</v>
      </c>
      <c r="Z60" s="139"/>
      <c r="AA60" s="140">
        <f t="shared" si="7"/>
        <v>5.0097099999999992</v>
      </c>
      <c r="AB60" s="141"/>
      <c r="AC60" s="35"/>
    </row>
    <row r="61" spans="15:29" ht="15.95" customHeight="1" x14ac:dyDescent="0.2">
      <c r="O61" s="34"/>
      <c r="P61" s="15" t="s">
        <v>113</v>
      </c>
      <c r="Q61" s="15"/>
      <c r="R61" s="108"/>
      <c r="S61" s="109"/>
      <c r="T61" s="100"/>
      <c r="U61" s="100"/>
      <c r="V61" s="100"/>
      <c r="W61" s="131">
        <f>J43</f>
        <v>0</v>
      </c>
      <c r="X61" s="114">
        <f>K43</f>
        <v>2.0347490000000001</v>
      </c>
      <c r="Y61" s="142">
        <f t="shared" si="6"/>
        <v>4.3007930000000005</v>
      </c>
      <c r="Z61" s="143"/>
      <c r="AA61" s="140">
        <f t="shared" si="7"/>
        <v>16.874659999999995</v>
      </c>
      <c r="AB61" s="141"/>
      <c r="AC61" s="35"/>
    </row>
    <row r="62" spans="15:29" ht="15.95" customHeight="1" x14ac:dyDescent="0.2">
      <c r="O62" s="132"/>
      <c r="P62" s="133" t="s">
        <v>114</v>
      </c>
      <c r="Q62" s="134"/>
      <c r="R62" s="135"/>
      <c r="S62" s="136"/>
      <c r="T62" s="136"/>
      <c r="U62" s="136"/>
      <c r="V62" s="136"/>
      <c r="W62" s="136"/>
      <c r="X62" s="136"/>
      <c r="Y62" s="140">
        <f t="shared" si="6"/>
        <v>0.77496100000000001</v>
      </c>
      <c r="Z62" s="141"/>
      <c r="AA62" s="140">
        <f t="shared" si="7"/>
        <v>3.5815300000000008</v>
      </c>
      <c r="AB62" s="141"/>
      <c r="AC62" s="118"/>
    </row>
    <row r="63" spans="15:29" ht="15.95" customHeight="1" x14ac:dyDescent="0.2">
      <c r="P63" s="9"/>
      <c r="Q63" s="9"/>
      <c r="R63" s="9"/>
      <c r="S63" s="9"/>
      <c r="T63" s="9"/>
      <c r="U63" s="9"/>
      <c r="V63" s="9"/>
      <c r="W63" s="9"/>
      <c r="X63" s="9"/>
      <c r="Y63" s="9" t="s">
        <v>23</v>
      </c>
      <c r="Z63" s="9"/>
      <c r="AA63" s="9"/>
      <c r="AB63" s="9"/>
    </row>
    <row r="64" spans="15:29" ht="15.95" customHeight="1" x14ac:dyDescent="0.2">
      <c r="P64" s="137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6:28" ht="14.1" customHeight="1" x14ac:dyDescent="0.2">
      <c r="P65" s="137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6:28" ht="14.1" customHeight="1" x14ac:dyDescent="0.2"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6:28" ht="14.1" customHeight="1" x14ac:dyDescent="0.2"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6:28" ht="14.1" customHeight="1" x14ac:dyDescent="0.2"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6:28" ht="14.1" customHeight="1" x14ac:dyDescent="0.2"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6:28" ht="14.1" customHeight="1" x14ac:dyDescent="0.2"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6:28" ht="14.1" customHeight="1" x14ac:dyDescent="0.2"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6:28" ht="14.1" customHeight="1" x14ac:dyDescent="0.2"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6:28" ht="14.1" customHeight="1" x14ac:dyDescent="0.2"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6:28" ht="14.1" customHeight="1" x14ac:dyDescent="0.2"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6:28" ht="14.1" customHeight="1" x14ac:dyDescent="0.2"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6:28" ht="14.1" customHeight="1" x14ac:dyDescent="0.2"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6:28" ht="14.1" customHeight="1" x14ac:dyDescent="0.2"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6:28" ht="14.1" customHeight="1" x14ac:dyDescent="0.2"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6:28" ht="14.1" customHeight="1" x14ac:dyDescent="0.2"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6:28" ht="14.1" customHeight="1" x14ac:dyDescent="0.2"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</sheetData>
  <mergeCells count="39">
    <mergeCell ref="Y24:Z24"/>
    <mergeCell ref="AA24:AB24"/>
    <mergeCell ref="Y25:Z25"/>
    <mergeCell ref="AA25:AB25"/>
    <mergeCell ref="Y26:Z26"/>
    <mergeCell ref="AA26:AB26"/>
    <mergeCell ref="Y42:Z42"/>
    <mergeCell ref="AA42:AB42"/>
    <mergeCell ref="Y27:Z27"/>
    <mergeCell ref="AA27:AB27"/>
    <mergeCell ref="Y28:Z28"/>
    <mergeCell ref="AA28:AB28"/>
    <mergeCell ref="Y29:Z29"/>
    <mergeCell ref="AA29:AB29"/>
    <mergeCell ref="Y30:Z30"/>
    <mergeCell ref="AA30:AB30"/>
    <mergeCell ref="Y36:Z36"/>
    <mergeCell ref="AA36:AB36"/>
    <mergeCell ref="AA41:AB41"/>
    <mergeCell ref="Y59:Z59"/>
    <mergeCell ref="AA59:AB59"/>
    <mergeCell ref="Y43:Z43"/>
    <mergeCell ref="AA43:AB43"/>
    <mergeCell ref="Y44:Z44"/>
    <mergeCell ref="AA44:AB44"/>
    <mergeCell ref="Y48:Z48"/>
    <mergeCell ref="Y49:Z49"/>
    <mergeCell ref="AA49:AB49"/>
    <mergeCell ref="AA50:AB50"/>
    <mergeCell ref="Y56:Z56"/>
    <mergeCell ref="Y57:Z57"/>
    <mergeCell ref="Y58:Z58"/>
    <mergeCell ref="AA58:AB58"/>
    <mergeCell ref="Y60:Z60"/>
    <mergeCell ref="AA60:AB60"/>
    <mergeCell ref="Y61:Z61"/>
    <mergeCell ref="AA61:AB61"/>
    <mergeCell ref="Y62:Z62"/>
    <mergeCell ref="AA62:AB62"/>
  </mergeCells>
  <pageMargins left="0.75" right="0.75" top="1" bottom="1" header="0.5" footer="0.5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 Sweet</vt:lpstr>
      <vt:lpstr>'WH Sweet'!Print_Area</vt:lpstr>
    </vt:vector>
  </TitlesOfParts>
  <Company>U.S. Department of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raymond.ortiz</dc:creator>
  <cp:lastModifiedBy>Dunn, Blaise</cp:lastModifiedBy>
  <dcterms:created xsi:type="dcterms:W3CDTF">2013-02-27T15:00:18Z</dcterms:created>
  <dcterms:modified xsi:type="dcterms:W3CDTF">2013-02-27T15:54:49Z</dcterms:modified>
</cp:coreProperties>
</file>